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 - Elektro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'2 - Elektro'!$C$83:$K$159</definedName>
    <definedName name="_xlnm.Print_Area" localSheetId="1">'2 - Elektro'!$C$4:$J$36,'2 - Elektro'!$C$42:$J$65,'2 - Elektro'!$C$71:$K$159</definedName>
    <definedName name="_xlnm.Print_Titles" localSheetId="1">'2 - Elektro'!$83:$83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64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63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62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T134"/>
  <c r="R136"/>
  <c r="R135"/>
  <c r="R134"/>
  <c r="P136"/>
  <c r="P135"/>
  <c r="P134"/>
  <c r="BK136"/>
  <c r="BK135"/>
  <c r="J135"/>
  <c r="BK134"/>
  <c r="J134"/>
  <c r="J136"/>
  <c r="BE136"/>
  <c r="J61"/>
  <c r="J60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59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4"/>
  <c i="1" r="BD52"/>
  <c i="2" r="BH87"/>
  <c r="F33"/>
  <c i="1" r="BC52"/>
  <c i="2" r="BG87"/>
  <c r="F32"/>
  <c i="1" r="BB52"/>
  <c i="2" r="BF87"/>
  <c r="J31"/>
  <c i="1" r="AW52"/>
  <c i="2" r="F31"/>
  <c i="1" r="BA52"/>
  <c i="2" r="T87"/>
  <c r="T86"/>
  <c r="T85"/>
  <c r="T84"/>
  <c r="R87"/>
  <c r="R86"/>
  <c r="R85"/>
  <c r="R84"/>
  <c r="P87"/>
  <c r="P86"/>
  <c r="P85"/>
  <c r="P84"/>
  <c i="1" r="AU52"/>
  <c i="2" r="BK87"/>
  <c r="BK86"/>
  <c r="J86"/>
  <c r="BK85"/>
  <c r="J85"/>
  <c r="BK84"/>
  <c r="J84"/>
  <c r="J56"/>
  <c r="J27"/>
  <c i="1" r="AG52"/>
  <c i="2" r="J87"/>
  <c r="BE87"/>
  <c r="J30"/>
  <c i="1" r="AV52"/>
  <c i="2" r="F30"/>
  <c i="1" r="AZ52"/>
  <c i="2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<sst xmlns="http://schemas.openxmlformats.org/spreadsheetml/2006/main">
  <si>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</si>
  <si>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</si>
  <si>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</si>
  <si>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</si>
  <si>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</si>
  <si>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</si>
  <si>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</si>
  <si>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{d20c231d-5790-475d-a6a0-00491fccb0c2}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</si>
  <si>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</si>
  <si>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</si>
  <si>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</si>
  <si>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</si>
  <si>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</si>
  <si>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</si>
  <si>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</si>
  <si>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</si>
  <si>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</si>
  <si>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</si>
  <si>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</si>
  <si>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</si>
  <si>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Udržovací práce na objektu výpravní budovy s č.p. 29 na st. p. č. 865, v k.ú. Nová Ves u ČB</t>
  </si>
  <si>
    <t>KSO:</t>
  </si>
  <si>
    <t>CC-CZ:</t>
  </si>
  <si>
    <t>Místo:</t>
  </si>
  <si>
    <t xml:space="preserve"> </t>
  </si>
  <si>
    <t>Datum:</t>
  </si>
  <si>
    <t>18.11.2018</t>
  </si>
  <si>
    <t>Zadavatel:</t>
  </si>
  <si>
    <t>IČ:</t>
  </si>
  <si>
    <t>Správa železniční dopravní cesty</t>
  </si>
  <si>
    <t>DIČ:</t>
  </si>
  <si>
    <t>Uchazeč:</t>
  </si>
  <si>
    <t>Vyplň údaj</t>
  </si>
  <si>
    <t>Projektant:</t>
  </si>
  <si>
    <t>A1 SPOL. S 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</si>
  <si>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</si>
  <si>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</si>
  <si>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</si>
  <si>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</si>
  <si>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</si>
  <si>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</si>
  <si>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</si>
  <si>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</si>
  <si>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</si>
  <si>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</si>
  <si>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</si>
  <si>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</si>
  <si>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</si>
  <si>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</si>
  <si>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</si>
  <si>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</si>
  <si>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</si>
  <si>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</si>
  <si>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</si>
  <si>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</si>
  <si>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</si>
  <si>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</si>
  <si>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</si>
  <si>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</si>
  <si>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</si>
  <si>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</si>
  <si>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</si>
  <si>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</si>
  <si>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</si>
  <si>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</si>
  <si>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</si>
  <si>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</si>
  <si>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</si>
  <si>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</si>
  <si>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</si>
  <si>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</si>
  <si>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</si>
  <si>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</si>
  <si>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</si>
  <si>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</si>
  <si>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</si>
  <si>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</si>
  <si>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</si>
  <si>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Elektro</t>
  </si>
  <si>
    <t>STA</t>
  </si>
  <si>
    <t>{685f734b-9907-43f6-a14e-8f33b562e4af}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</si>
  <si>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</si>
  <si>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</si>
  <si>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</si>
  <si>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</si>
  <si>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</si>
  <si>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</si>
  <si>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</si>
  <si>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Elektro</t>
  </si>
  <si>
    <t xml:space="preserve">Součástí zadávací dokumentace je nejen výkaz výměr, ale i projektová dokumentace. Cena musí být tvořena na základě prohlídky stavby a minimálně těchto dvou částí zadávací dokumentace. Přesto, že tento výkaz výměr byl vypracován s nejvyšší péčí,  je na výhradní odpovědnosti nabízejícího zkontrolovat položky a výměry zde uvedené s výkresovou a textovou částí dokumentace a případně uvést opravené či doplněné položky na zvláštní list nabídky.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</si>
  <si>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</si>
  <si>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</si>
  <si>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</si>
  <si>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</si>
  <si>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</si>
  <si>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</si>
  <si>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741 - SILNOPROUD</t>
  </si>
  <si>
    <t xml:space="preserve">    742 - Hromosvod, uzemnění.</t>
  </si>
  <si>
    <t xml:space="preserve">    743 - SLABOPROUD</t>
  </si>
  <si>
    <t xml:space="preserve">      743a - Domácí telefon</t>
  </si>
  <si>
    <t xml:space="preserve">      743b - Televizní rozvodrekonstrukcí střechy bude nutné doplnit anténí stožárky a přěťové ochrany na koaxiál</t>
  </si>
  <si>
    <t xml:space="preserve">    744 - HZS</t>
  </si>
  <si>
    <t xml:space="preserve">    746 - DEMONTÁŽE A ZPĚTNÁ MONTÁŽ 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</si>
  <si>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</si>
  <si>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</si>
  <si>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</si>
  <si>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</si>
  <si>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</si>
  <si>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</si>
  <si>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</si>
  <si>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</si>
  <si>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</si>
  <si>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</si>
  <si>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</si>
  <si>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</si>
  <si>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</si>
  <si>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</si>
  <si>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</si>
  <si>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</si>
  <si>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</si>
  <si>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741</t>
  </si>
  <si>
    <t>SILNOPROUD</t>
  </si>
  <si>
    <t>K</t>
  </si>
  <si>
    <t>K045</t>
  </si>
  <si>
    <t>Trubka PVC ohebná pr. 20mm</t>
  </si>
  <si>
    <t>m</t>
  </si>
  <si>
    <t>16</t>
  </si>
  <si>
    <t>575829072</t>
  </si>
  <si>
    <t>K109</t>
  </si>
  <si>
    <t>Krabice ACIDUR</t>
  </si>
  <si>
    <t>ks</t>
  </si>
  <si>
    <t>-403669227</t>
  </si>
  <si>
    <t>3</t>
  </si>
  <si>
    <t>K046</t>
  </si>
  <si>
    <t>Kabel CYKYLo-J 3Ax1,5</t>
  </si>
  <si>
    <t>-89691706</t>
  </si>
  <si>
    <t>4</t>
  </si>
  <si>
    <t>K047</t>
  </si>
  <si>
    <t>Kabel CYKYLo-J 3Cx1,5</t>
  </si>
  <si>
    <t>1008985766</t>
  </si>
  <si>
    <t>5</t>
  </si>
  <si>
    <t>K048</t>
  </si>
  <si>
    <t>Kabel CYKY 3Cx1,5</t>
  </si>
  <si>
    <t>-192220251</t>
  </si>
  <si>
    <t>6</t>
  </si>
  <si>
    <t>K049</t>
  </si>
  <si>
    <t>Vodič CYA 6 mm2 zž</t>
  </si>
  <si>
    <t>-1790172864</t>
  </si>
  <si>
    <t>7</t>
  </si>
  <si>
    <t>K050</t>
  </si>
  <si>
    <t>Přepínač střídavý č.6I P20 barva bílá</t>
  </si>
  <si>
    <t>1416659724</t>
  </si>
  <si>
    <t>8</t>
  </si>
  <si>
    <t>K051</t>
  </si>
  <si>
    <t>Přepínač střídavý Retro IP44 pod omítku kompletní včetně krabice</t>
  </si>
  <si>
    <t>123534173</t>
  </si>
  <si>
    <t>9</t>
  </si>
  <si>
    <t>K052</t>
  </si>
  <si>
    <t>Vykroužení kapsy pro krabici v cihle (do pr.80mm)</t>
  </si>
  <si>
    <t>-1230046245</t>
  </si>
  <si>
    <t>10</t>
  </si>
  <si>
    <t>K053</t>
  </si>
  <si>
    <t>Sekání drážky v cihle (do šíře 30mm, do hl.30mm)</t>
  </si>
  <si>
    <t>-1855459426</t>
  </si>
  <si>
    <t>11</t>
  </si>
  <si>
    <t>K110</t>
  </si>
  <si>
    <t>Replika měděného svítidla na atypickém výložníku Pechlát č.48 (referenční standard dle přání investora)  </t>
  </si>
  <si>
    <t>994853585</t>
  </si>
  <si>
    <t>12</t>
  </si>
  <si>
    <t>K055</t>
  </si>
  <si>
    <t>Zdroj SHC 70W - výbojka</t>
  </si>
  <si>
    <t>-139328317</t>
  </si>
  <si>
    <t>13</t>
  </si>
  <si>
    <t>K111</t>
  </si>
  <si>
    <t>Svítidlo AQUA II ip68 2x54W VYRTYCH 083785 (referenční standard dle přání investora)  </t>
  </si>
  <si>
    <t>1791044356</t>
  </si>
  <si>
    <t>14</t>
  </si>
  <si>
    <t>K112</t>
  </si>
  <si>
    <t>Nerezový montážní třmen</t>
  </si>
  <si>
    <t>-331441093</t>
  </si>
  <si>
    <t>K113</t>
  </si>
  <si>
    <t>zdroj zářivka T16 54W</t>
  </si>
  <si>
    <t>-535008646</t>
  </si>
  <si>
    <t>K114</t>
  </si>
  <si>
    <t>Přirážka na prořez</t>
  </si>
  <si>
    <t>%</t>
  </si>
  <si>
    <t>2085700494</t>
  </si>
  <si>
    <t>17</t>
  </si>
  <si>
    <t>K115</t>
  </si>
  <si>
    <t>Přirážka na podružný materiál</t>
  </si>
  <si>
    <t>1881304369</t>
  </si>
  <si>
    <t>18</t>
  </si>
  <si>
    <t>K116</t>
  </si>
  <si>
    <t>PPV</t>
  </si>
  <si>
    <t>762561288</t>
  </si>
  <si>
    <t>742</t>
  </si>
  <si>
    <t>Hromosvod, uzemnění.</t>
  </si>
  <si>
    <t>19</t>
  </si>
  <si>
    <t>K059</t>
  </si>
  <si>
    <t>Drát AlMgSi pr.8mm vč.podpěr, polotvrdý</t>
  </si>
  <si>
    <t>1306797566</t>
  </si>
  <si>
    <t>20</t>
  </si>
  <si>
    <t>K060</t>
  </si>
  <si>
    <t>Uzem.drát FeZn pr. 10mm</t>
  </si>
  <si>
    <t>kg</t>
  </si>
  <si>
    <t>792454090</t>
  </si>
  <si>
    <t>K061</t>
  </si>
  <si>
    <t>Zemnící tyč ZT15 FeZn</t>
  </si>
  <si>
    <t>-380171776</t>
  </si>
  <si>
    <t>22</t>
  </si>
  <si>
    <t>K062</t>
  </si>
  <si>
    <t>Hromosvodová svorka SS</t>
  </si>
  <si>
    <t>-1228128698</t>
  </si>
  <si>
    <t>23</t>
  </si>
  <si>
    <t>K063</t>
  </si>
  <si>
    <t>Hromosvodová svorka SJ02 prům 26mm</t>
  </si>
  <si>
    <t>-646090375</t>
  </si>
  <si>
    <t>24</t>
  </si>
  <si>
    <t>K064</t>
  </si>
  <si>
    <t>Hromosvodová svorka SZ</t>
  </si>
  <si>
    <t>-1024482193</t>
  </si>
  <si>
    <t>25</t>
  </si>
  <si>
    <t>K065</t>
  </si>
  <si>
    <t>Hromosvodová svorka SJ01 FeZn</t>
  </si>
  <si>
    <t>1987956285</t>
  </si>
  <si>
    <t>26</t>
  </si>
  <si>
    <t>K066</t>
  </si>
  <si>
    <t>Ochranný úhelník vč. držáků</t>
  </si>
  <si>
    <t>-1217996056</t>
  </si>
  <si>
    <t>27</t>
  </si>
  <si>
    <t>K067</t>
  </si>
  <si>
    <t>Jímací tyč JP 10 FeZn</t>
  </si>
  <si>
    <t>-1062867796</t>
  </si>
  <si>
    <t>28</t>
  </si>
  <si>
    <t>K068</t>
  </si>
  <si>
    <t>Držák jímací tyče DOTb</t>
  </si>
  <si>
    <t>-1852730092</t>
  </si>
  <si>
    <t>29</t>
  </si>
  <si>
    <t>K069</t>
  </si>
  <si>
    <t>Jímací tyč JD 10 FeZn vrut</t>
  </si>
  <si>
    <t>1811754695</t>
  </si>
  <si>
    <t>30</t>
  </si>
  <si>
    <t>K070</t>
  </si>
  <si>
    <t>Ochranná stříška dolní OS 04 FeZn</t>
  </si>
  <si>
    <t>-698219448</t>
  </si>
  <si>
    <t>31</t>
  </si>
  <si>
    <t>K071</t>
  </si>
  <si>
    <t>Ochranná stříška horní OS 01 FeZn</t>
  </si>
  <si>
    <t>2041206518</t>
  </si>
  <si>
    <t>32</t>
  </si>
  <si>
    <t>K072</t>
  </si>
  <si>
    <t>Podpěra vedení hřebenáče PV15 ab</t>
  </si>
  <si>
    <t>-1528584457</t>
  </si>
  <si>
    <t>33</t>
  </si>
  <si>
    <t>K073</t>
  </si>
  <si>
    <t>Podpěra vedení pod taškovou krytinu PV22ak</t>
  </si>
  <si>
    <t>212580543</t>
  </si>
  <si>
    <t>34</t>
  </si>
  <si>
    <t>K074</t>
  </si>
  <si>
    <t>Univerzální svorka na potrubí ST uni FeZn</t>
  </si>
  <si>
    <t>-988480049</t>
  </si>
  <si>
    <t>35</t>
  </si>
  <si>
    <t>K075</t>
  </si>
  <si>
    <t>Svorka připojovací SP</t>
  </si>
  <si>
    <t>1125049584</t>
  </si>
  <si>
    <t>36</t>
  </si>
  <si>
    <t>K076</t>
  </si>
  <si>
    <t>Podpěra vedení do zdi PV 01-50</t>
  </si>
  <si>
    <t>-831611239</t>
  </si>
  <si>
    <t>37</t>
  </si>
  <si>
    <t>K077</t>
  </si>
  <si>
    <t>Označovací štítek Šo 01 - štítek č.1-6</t>
  </si>
  <si>
    <t>-635570181</t>
  </si>
  <si>
    <t>38</t>
  </si>
  <si>
    <t>K078</t>
  </si>
  <si>
    <t>Řezání asfalt. krytu tl. do 100mm</t>
  </si>
  <si>
    <t>1490117900</t>
  </si>
  <si>
    <t>39</t>
  </si>
  <si>
    <t>K079</t>
  </si>
  <si>
    <t>Odstran krytu zpevněných ploch a asfalt pojivem vč. podkladu</t>
  </si>
  <si>
    <t>m3</t>
  </si>
  <si>
    <t>-1054603571</t>
  </si>
  <si>
    <t>40</t>
  </si>
  <si>
    <t>K080</t>
  </si>
  <si>
    <t>Asfalt. Beton pro obrusné vrstvy ACO 11+, 11S tl.50mm</t>
  </si>
  <si>
    <t>m2</t>
  </si>
  <si>
    <t>1888456279</t>
  </si>
  <si>
    <t>41</t>
  </si>
  <si>
    <t>K081</t>
  </si>
  <si>
    <t>Kabelový výkop pro svodové zemniče</t>
  </si>
  <si>
    <t>-1247332415</t>
  </si>
  <si>
    <t>42</t>
  </si>
  <si>
    <t>K082</t>
  </si>
  <si>
    <t>Zához kabelové rýhy</t>
  </si>
  <si>
    <t>1018302798</t>
  </si>
  <si>
    <t>43</t>
  </si>
  <si>
    <t>K083</t>
  </si>
  <si>
    <t>Zhutnění kabelový rýhy</t>
  </si>
  <si>
    <t>570985653</t>
  </si>
  <si>
    <t>44</t>
  </si>
  <si>
    <t>K084</t>
  </si>
  <si>
    <t>-2123591273</t>
  </si>
  <si>
    <t>45</t>
  </si>
  <si>
    <t>K085</t>
  </si>
  <si>
    <t>-906483511</t>
  </si>
  <si>
    <t>46</t>
  </si>
  <si>
    <t>K086</t>
  </si>
  <si>
    <t>533987977</t>
  </si>
  <si>
    <t>743</t>
  </si>
  <si>
    <t>SLABOPROUD</t>
  </si>
  <si>
    <t>743a</t>
  </si>
  <si>
    <t>Domácí telefon</t>
  </si>
  <si>
    <t>47</t>
  </si>
  <si>
    <t>K087</t>
  </si>
  <si>
    <t>Trubka ohebná PVC pr.20mm</t>
  </si>
  <si>
    <t>-822740388</t>
  </si>
  <si>
    <t>48</t>
  </si>
  <si>
    <t>K088</t>
  </si>
  <si>
    <t>Krabice odbočná s víčkem KO68</t>
  </si>
  <si>
    <t>308394254</t>
  </si>
  <si>
    <t>49</t>
  </si>
  <si>
    <t>K117</t>
  </si>
  <si>
    <t>Zásuvka jednonásobná</t>
  </si>
  <si>
    <t>1544712666</t>
  </si>
  <si>
    <t>50</t>
  </si>
  <si>
    <t>K090</t>
  </si>
  <si>
    <t>kabel CYKYlo 3Cx2,5</t>
  </si>
  <si>
    <t>246166863</t>
  </si>
  <si>
    <t>51</t>
  </si>
  <si>
    <t>K118</t>
  </si>
  <si>
    <t>Jistič chránič PFL6-16/1N/B/0,03</t>
  </si>
  <si>
    <t>1024550929</t>
  </si>
  <si>
    <t>52</t>
  </si>
  <si>
    <t>K092</t>
  </si>
  <si>
    <t>Kabel YTDY 5-pár Cat.5E 5x2x0,5</t>
  </si>
  <si>
    <t>-1658268743</t>
  </si>
  <si>
    <t>53</t>
  </si>
  <si>
    <t>K119</t>
  </si>
  <si>
    <t>Dveřní stanice,tlačítko pro el. zámek H1111A</t>
  </si>
  <si>
    <t>1731001774</t>
  </si>
  <si>
    <t>54</t>
  </si>
  <si>
    <t>K094</t>
  </si>
  <si>
    <t>Panel s dvěmi tlačítky-barevná kamerová jednotka přísvit,zapuštěná montáž,kovové provedení</t>
  </si>
  <si>
    <t>1600883022</t>
  </si>
  <si>
    <t>55</t>
  </si>
  <si>
    <t>K095</t>
  </si>
  <si>
    <t>Elektrický zámek</t>
  </si>
  <si>
    <t>1796699798</t>
  </si>
  <si>
    <t>743b</t>
  </si>
  <si>
    <t>Televizní rozvodrekonstrukcí střechy bude nutné doplnit anténí stožárky a přěťové ochrany na koaxiál</t>
  </si>
  <si>
    <t>56</t>
  </si>
  <si>
    <t>K096</t>
  </si>
  <si>
    <t>Přepěťová ochrana na koaxiální vstupy SPKO-F75</t>
  </si>
  <si>
    <t>-665996145</t>
  </si>
  <si>
    <t>57</t>
  </si>
  <si>
    <t>K097</t>
  </si>
  <si>
    <t>Anténní stožár vč.kotvení na plochou střech</t>
  </si>
  <si>
    <t>54416843</t>
  </si>
  <si>
    <t>744</t>
  </si>
  <si>
    <t>HZS</t>
  </si>
  <si>
    <t>63</t>
  </si>
  <si>
    <t>K098</t>
  </si>
  <si>
    <t>Výchozí revize</t>
  </si>
  <si>
    <t>hod</t>
  </si>
  <si>
    <t>35226114</t>
  </si>
  <si>
    <t>64</t>
  </si>
  <si>
    <t>K099</t>
  </si>
  <si>
    <t>Koordinace s ostatními profesemi</t>
  </si>
  <si>
    <t>-2084949210</t>
  </si>
  <si>
    <t>65</t>
  </si>
  <si>
    <t>K125</t>
  </si>
  <si>
    <t>Stavební přípomoci (vysekání, prostupy, zahození, omítnutí, malba)</t>
  </si>
  <si>
    <t>kpl</t>
  </si>
  <si>
    <t>-1149815813</t>
  </si>
  <si>
    <t>746</t>
  </si>
  <si>
    <t xml:space="preserve">DEMONTÁŽE A ZPĚTNÁ MONTÁŽ </t>
  </si>
  <si>
    <t>58</t>
  </si>
  <si>
    <t>K120</t>
  </si>
  <si>
    <t>Demontáž stávajících směrových reproduktorů</t>
  </si>
  <si>
    <t>395439673</t>
  </si>
  <si>
    <t>59</t>
  </si>
  <si>
    <t>K121</t>
  </si>
  <si>
    <t>Zpětná montáž směrových reproduktorů</t>
  </si>
  <si>
    <t>-2086790854</t>
  </si>
  <si>
    <t>60</t>
  </si>
  <si>
    <t>K122</t>
  </si>
  <si>
    <t>Demontáž stávajích zvonků</t>
  </si>
  <si>
    <t>-1582188949</t>
  </si>
  <si>
    <t>61</t>
  </si>
  <si>
    <t>K123</t>
  </si>
  <si>
    <t>Zpětná montáž zvonků</t>
  </si>
  <si>
    <t>1362464929</t>
  </si>
  <si>
    <t>62</t>
  </si>
  <si>
    <t>K124</t>
  </si>
  <si>
    <t>Odzkoušení systémů</t>
  </si>
  <si>
    <t>-1582398756</t>
  </si>
  <si>
    <t>66</t>
  </si>
  <si>
    <t>K107</t>
  </si>
  <si>
    <t>Demontáž hromosvodu</t>
  </si>
  <si>
    <t>968059630</t>
  </si>
  <si>
    <t>67</t>
  </si>
  <si>
    <t>K101</t>
  </si>
  <si>
    <t>Demontáž stávajících prvků elektro (antény, vysílače atd.) a následná zpětná montáž</t>
  </si>
  <si>
    <t>-91313554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</si>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</sst>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18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7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2" fillId="0" borderId="29" xfId="0" applyFont="1" applyBorder="1" applyAlignment="1">
      <alignment vertical="center" wrapText="1"/>
      <protection locked="0"/>
    </xf>
    <xf numFmtId="0" fontId="32" fillId="0" borderId="30" xfId="0" applyFont="1" applyBorder="1" applyAlignment="1">
      <alignment vertical="center" wrapText="1"/>
      <protection locked="0"/>
    </xf>
    <xf numFmtId="0" fontId="32" fillId="0" borderId="31" xfId="0" applyFont="1" applyBorder="1" applyAlignment="1">
      <alignment vertical="center" wrapText="1"/>
      <protection locked="0"/>
    </xf>
    <xf numFmtId="0" fontId="32" fillId="0" borderId="32" xfId="0" applyFont="1" applyBorder="1" applyAlignment="1">
      <alignment horizontal="center" vertical="center" wrapText="1"/>
      <protection locked="0"/>
    </xf>
    <xf numFmtId="0" fontId="33" fillId="0" borderId="1" xfId="0" applyFont="1" applyBorder="1" applyAlignment="1">
      <alignment horizontal="center" vertical="center" wrapText="1"/>
      <protection locked="0"/>
    </xf>
    <xf numFmtId="0" fontId="32" fillId="0" borderId="33" xfId="0" applyFont="1" applyBorder="1" applyAlignment="1">
      <alignment horizontal="center" vertical="center" wrapText="1"/>
      <protection locked="0"/>
    </xf>
    <xf numFmtId="0" fontId="32" fillId="0" borderId="32" xfId="0" applyFont="1" applyBorder="1" applyAlignment="1">
      <alignment vertical="center" wrapText="1"/>
      <protection locked="0"/>
    </xf>
    <xf numFmtId="0" fontId="34" fillId="0" borderId="34" xfId="0" applyFont="1" applyBorder="1" applyAlignment="1">
      <alignment horizontal="left" wrapText="1"/>
      <protection locked="0"/>
    </xf>
    <xf numFmtId="0" fontId="32" fillId="0" borderId="33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49" fontId="35" fillId="0" borderId="1" xfId="0" applyNumberFormat="1" applyFont="1" applyBorder="1" applyAlignment="1">
      <alignment horizontal="left" vertical="center" wrapText="1"/>
      <protection locked="0"/>
    </xf>
    <xf numFmtId="49" fontId="35" fillId="0" borderId="1" xfId="0" applyNumberFormat="1" applyFont="1" applyBorder="1" applyAlignment="1">
      <alignment vertical="center" wrapText="1"/>
      <protection locked="0"/>
    </xf>
    <xf numFmtId="0" fontId="32" fillId="0" borderId="35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vertical="center" wrapText="1"/>
      <protection locked="0"/>
    </xf>
    <xf numFmtId="0" fontId="32" fillId="0" borderId="36" xfId="0" applyFont="1" applyBorder="1" applyAlignment="1">
      <alignment vertical="center" wrapText="1"/>
      <protection locked="0"/>
    </xf>
    <xf numFmtId="0" fontId="32" fillId="0" borderId="1" xfId="0" applyFont="1" applyBorder="1" applyAlignment="1">
      <alignment vertical="top"/>
      <protection locked="0"/>
    </xf>
    <xf numFmtId="0" fontId="32" fillId="0" borderId="0" xfId="0" applyFont="1" applyAlignment="1">
      <alignment vertical="top"/>
      <protection locked="0"/>
    </xf>
    <xf numFmtId="0" fontId="32" fillId="0" borderId="29" xfId="0" applyFont="1" applyBorder="1" applyAlignment="1">
      <alignment horizontal="left" vertical="center"/>
      <protection locked="0"/>
    </xf>
    <xf numFmtId="0" fontId="32" fillId="0" borderId="30" xfId="0" applyFont="1" applyBorder="1" applyAlignment="1">
      <alignment horizontal="left" vertical="center"/>
      <protection locked="0"/>
    </xf>
    <xf numFmtId="0" fontId="32" fillId="0" borderId="31" xfId="0" applyFont="1" applyBorder="1" applyAlignment="1">
      <alignment horizontal="left" vertical="center"/>
      <protection locked="0"/>
    </xf>
    <xf numFmtId="0" fontId="32" fillId="0" borderId="32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2" fillId="0" borderId="33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4" fillId="0" borderId="34" xfId="0" applyFont="1" applyBorder="1" applyAlignment="1">
      <alignment horizontal="left" vertical="center"/>
      <protection locked="0"/>
    </xf>
    <xf numFmtId="0" fontId="34" fillId="0" borderId="34" xfId="0" applyFont="1" applyBorder="1" applyAlignment="1">
      <alignment horizontal="center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5" fillId="0" borderId="0" xfId="0" applyFont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center" vertical="center"/>
      <protection locked="0"/>
    </xf>
    <xf numFmtId="0" fontId="32" fillId="0" borderId="35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2" fillId="0" borderId="36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2" fillId="0" borderId="29" xfId="0" applyFont="1" applyBorder="1" applyAlignment="1">
      <alignment horizontal="left" vertical="center" wrapText="1"/>
      <protection locked="0"/>
    </xf>
    <xf numFmtId="0" fontId="32" fillId="0" borderId="30" xfId="0" applyFont="1" applyBorder="1" applyAlignment="1">
      <alignment horizontal="left" vertical="center" wrapText="1"/>
      <protection locked="0"/>
    </xf>
    <xf numFmtId="0" fontId="32" fillId="0" borderId="31" xfId="0" applyFont="1" applyBorder="1" applyAlignment="1">
      <alignment horizontal="left" vertical="center" wrapText="1"/>
      <protection locked="0"/>
    </xf>
    <xf numFmtId="0" fontId="32" fillId="0" borderId="32" xfId="0" applyFont="1" applyBorder="1" applyAlignment="1">
      <alignment horizontal="left" vertical="center" wrapText="1"/>
      <protection locked="0"/>
    </xf>
    <xf numFmtId="0" fontId="32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5" fillId="0" borderId="35" xfId="0" applyFont="1" applyBorder="1" applyAlignment="1">
      <alignment horizontal="left" vertical="center" wrapText="1"/>
      <protection locked="0"/>
    </xf>
    <xf numFmtId="0" fontId="35" fillId="0" borderId="34" xfId="0" applyFont="1" applyBorder="1" applyAlignment="1">
      <alignment horizontal="left" vertical="center" wrapText="1"/>
      <protection locked="0"/>
    </xf>
    <xf numFmtId="0" fontId="35" fillId="0" borderId="36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1" xfId="0" applyFont="1" applyBorder="1" applyAlignment="1">
      <alignment horizontal="center" vertical="top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7" fillId="0" borderId="0" xfId="0" applyFont="1" applyAlignment="1">
      <alignment vertical="center"/>
      <protection locked="0"/>
    </xf>
    <xf numFmtId="0" fontId="34" fillId="0" borderId="1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34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5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4" fillId="0" borderId="34" xfId="0" applyFont="1" applyBorder="1" applyAlignment="1">
      <alignment horizontal="left"/>
      <protection locked="0"/>
    </xf>
    <xf numFmtId="0" fontId="37" fillId="0" borderId="34" xfId="0" applyFont="1" applyBorder="1" applyAlignment="1">
      <protection locked="0"/>
    </xf>
    <xf numFmtId="0" fontId="32" fillId="0" borderId="32" xfId="0" applyFont="1" applyBorder="1" applyAlignment="1">
      <alignment vertical="top"/>
      <protection locked="0"/>
    </xf>
    <xf numFmtId="0" fontId="32" fillId="0" borderId="33" xfId="0" applyFont="1" applyBorder="1" applyAlignment="1">
      <alignment vertical="top"/>
      <protection locked="0"/>
    </xf>
    <xf numFmtId="0" fontId="32" fillId="0" borderId="1" xfId="0" applyFont="1" applyBorder="1" applyAlignment="1">
      <alignment horizontal="center" vertical="center"/>
      <protection locked="0"/>
    </xf>
    <xf numFmtId="0" fontId="32" fillId="0" borderId="1" xfId="0" applyFont="1" applyBorder="1" applyAlignment="1">
      <alignment horizontal="left" vertical="top"/>
      <protection locked="0"/>
    </xf>
    <xf numFmtId="0" fontId="32" fillId="0" borderId="35" xfId="0" applyFont="1" applyBorder="1" applyAlignment="1">
      <alignment vertical="top"/>
      <protection locked="0"/>
    </xf>
    <xf numFmtId="0" fontId="32" fillId="0" borderId="34" xfId="0" applyFont="1" applyBorder="1" applyAlignment="1">
      <alignment vertical="top"/>
      <protection locked="0"/>
    </xf>
    <xf numFmtId="0" fontId="32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 s="20" t="s">
        <v>8</v>
      </c>
      <c r="BS2" s="21" t="s">
        <v>9</v>
      </c>
      <c r="BT2" s="21" t="s">
        <v>10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ht="36.96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ht="14.4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2" t="s">
        <v>17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8"/>
      <c r="BE5" s="33" t="s">
        <v>18</v>
      </c>
      <c r="BS5" s="21" t="s">
        <v>9</v>
      </c>
    </row>
    <row r="6" ht="36.96" customHeight="1">
      <c r="B6" s="25"/>
      <c r="C6" s="26"/>
      <c r="D6" s="34" t="s">
        <v>19</v>
      </c>
      <c r="E6" s="26"/>
      <c r="F6" s="26"/>
      <c r="G6" s="26"/>
      <c r="H6" s="26"/>
      <c r="I6" s="26"/>
      <c r="J6" s="26"/>
      <c r="K6" s="35" t="s">
        <v>20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8"/>
      <c r="BE6" s="36"/>
      <c r="BS6" s="21" t="s">
        <v>9</v>
      </c>
    </row>
    <row r="7" ht="14.4" customHeight="1">
      <c r="B7" s="25"/>
      <c r="C7" s="26"/>
      <c r="D7" s="37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7" t="s">
        <v>22</v>
      </c>
      <c r="AL7" s="26"/>
      <c r="AM7" s="26"/>
      <c r="AN7" s="32" t="s">
        <v>5</v>
      </c>
      <c r="AO7" s="26"/>
      <c r="AP7" s="26"/>
      <c r="AQ7" s="28"/>
      <c r="BE7" s="36"/>
      <c r="BS7" s="21" t="s">
        <v>9</v>
      </c>
    </row>
    <row r="8" ht="14.4" customHeight="1">
      <c r="B8" s="25"/>
      <c r="C8" s="26"/>
      <c r="D8" s="37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7" t="s">
        <v>25</v>
      </c>
      <c r="AL8" s="26"/>
      <c r="AM8" s="26"/>
      <c r="AN8" s="38" t="s">
        <v>26</v>
      </c>
      <c r="AO8" s="26"/>
      <c r="AP8" s="26"/>
      <c r="AQ8" s="28"/>
      <c r="BE8" s="36"/>
      <c r="BS8" s="21" t="s">
        <v>9</v>
      </c>
    </row>
    <row r="9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6"/>
      <c r="BS9" s="21" t="s">
        <v>9</v>
      </c>
    </row>
    <row r="10" ht="14.4" customHeight="1">
      <c r="B10" s="25"/>
      <c r="C10" s="26"/>
      <c r="D10" s="37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7" t="s">
        <v>28</v>
      </c>
      <c r="AL10" s="26"/>
      <c r="AM10" s="26"/>
      <c r="AN10" s="32" t="s">
        <v>5</v>
      </c>
      <c r="AO10" s="26"/>
      <c r="AP10" s="26"/>
      <c r="AQ10" s="28"/>
      <c r="BE10" s="36"/>
      <c r="BS10" s="21" t="s">
        <v>9</v>
      </c>
    </row>
    <row r="11" ht="18.48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7" t="s">
        <v>30</v>
      </c>
      <c r="AL11" s="26"/>
      <c r="AM11" s="26"/>
      <c r="AN11" s="32" t="s">
        <v>5</v>
      </c>
      <c r="AO11" s="26"/>
      <c r="AP11" s="26"/>
      <c r="AQ11" s="28"/>
      <c r="BE11" s="36"/>
      <c r="BS11" s="21" t="s">
        <v>9</v>
      </c>
    </row>
    <row r="12" ht="6.96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6"/>
      <c r="BS12" s="21" t="s">
        <v>9</v>
      </c>
    </row>
    <row r="13" ht="14.4" customHeight="1">
      <c r="B13" s="25"/>
      <c r="C13" s="26"/>
      <c r="D13" s="37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7" t="s">
        <v>28</v>
      </c>
      <c r="AL13" s="26"/>
      <c r="AM13" s="26"/>
      <c r="AN13" s="39" t="s">
        <v>32</v>
      </c>
      <c r="AO13" s="26"/>
      <c r="AP13" s="26"/>
      <c r="AQ13" s="28"/>
      <c r="BE13" s="36"/>
      <c r="BS13" s="21" t="s">
        <v>9</v>
      </c>
    </row>
    <row r="14">
      <c r="B14" s="25"/>
      <c r="C14" s="26"/>
      <c r="D14" s="26"/>
      <c r="E14" s="39" t="s">
        <v>32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30</v>
      </c>
      <c r="AL14" s="26"/>
      <c r="AM14" s="26"/>
      <c r="AN14" s="39" t="s">
        <v>32</v>
      </c>
      <c r="AO14" s="26"/>
      <c r="AP14" s="26"/>
      <c r="AQ14" s="28"/>
      <c r="BE14" s="36"/>
      <c r="BS14" s="21" t="s">
        <v>9</v>
      </c>
    </row>
    <row r="15" ht="6.96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6"/>
      <c r="BS15" s="21" t="s">
        <v>6</v>
      </c>
    </row>
    <row r="16" ht="14.4" customHeight="1">
      <c r="B16" s="25"/>
      <c r="C16" s="26"/>
      <c r="D16" s="37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7" t="s">
        <v>28</v>
      </c>
      <c r="AL16" s="26"/>
      <c r="AM16" s="26"/>
      <c r="AN16" s="32" t="s">
        <v>5</v>
      </c>
      <c r="AO16" s="26"/>
      <c r="AP16" s="26"/>
      <c r="AQ16" s="28"/>
      <c r="BE16" s="36"/>
      <c r="BS16" s="21" t="s">
        <v>6</v>
      </c>
    </row>
    <row r="17" ht="18.48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7" t="s">
        <v>30</v>
      </c>
      <c r="AL17" s="26"/>
      <c r="AM17" s="26"/>
      <c r="AN17" s="32" t="s">
        <v>5</v>
      </c>
      <c r="AO17" s="26"/>
      <c r="AP17" s="26"/>
      <c r="AQ17" s="28"/>
      <c r="BE17" s="36"/>
      <c r="BS17" s="21" t="s">
        <v>35</v>
      </c>
    </row>
    <row r="18" ht="6.96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6"/>
      <c r="BS18" s="21" t="s">
        <v>9</v>
      </c>
    </row>
    <row r="19" ht="14.4" customHeight="1">
      <c r="B19" s="25"/>
      <c r="C19" s="26"/>
      <c r="D19" s="37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6"/>
      <c r="BS19" s="21" t="s">
        <v>9</v>
      </c>
    </row>
    <row r="20" ht="57" customHeight="1">
      <c r="B20" s="25"/>
      <c r="C20" s="26"/>
      <c r="D20" s="26"/>
      <c r="E20" s="41" t="s">
        <v>37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6"/>
      <c r="AP20" s="26"/>
      <c r="AQ20" s="28"/>
      <c r="BE20" s="36"/>
      <c r="BS20" s="21" t="s">
        <v>6</v>
      </c>
    </row>
    <row r="21" ht="6.96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6"/>
    </row>
    <row r="22" ht="6.96" customHeight="1">
      <c r="B22" s="25"/>
      <c r="C22" s="26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6"/>
      <c r="AQ22" s="28"/>
      <c r="BE22" s="36"/>
    </row>
    <row r="23" s="1" customFormat="1" ht="25.92" customHeight="1">
      <c r="B23" s="43"/>
      <c r="C23" s="44"/>
      <c r="D23" s="45" t="s">
        <v>38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6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6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39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40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41</v>
      </c>
      <c r="AL25" s="49"/>
      <c r="AM25" s="49"/>
      <c r="AN25" s="49"/>
      <c r="AO25" s="49"/>
      <c r="AP25" s="44"/>
      <c r="AQ25" s="48"/>
      <c r="BE25" s="36"/>
    </row>
    <row r="26" s="2" customFormat="1" ht="14.4" customHeight="1">
      <c r="B26" s="50"/>
      <c r="C26" s="51"/>
      <c r="D26" s="52" t="s">
        <v>42</v>
      </c>
      <c r="E26" s="51"/>
      <c r="F26" s="52" t="s">
        <v>43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6"/>
    </row>
    <row r="27" s="2" customFormat="1" ht="14.4" customHeight="1">
      <c r="B27" s="50"/>
      <c r="C27" s="51"/>
      <c r="D27" s="51"/>
      <c r="E27" s="51"/>
      <c r="F27" s="52" t="s">
        <v>44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6"/>
    </row>
    <row r="28" hidden="1" s="2" customFormat="1" ht="14.4" customHeight="1">
      <c r="B28" s="50"/>
      <c r="C28" s="51"/>
      <c r="D28" s="51"/>
      <c r="E28" s="51"/>
      <c r="F28" s="52" t="s">
        <v>45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6"/>
    </row>
    <row r="29" hidden="1" s="2" customFormat="1" ht="14.4" customHeight="1">
      <c r="B29" s="50"/>
      <c r="C29" s="51"/>
      <c r="D29" s="51"/>
      <c r="E29" s="51"/>
      <c r="F29" s="52" t="s">
        <v>46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6"/>
    </row>
    <row r="30" hidden="1" s="2" customFormat="1" ht="14.4" customHeight="1">
      <c r="B30" s="50"/>
      <c r="C30" s="51"/>
      <c r="D30" s="51"/>
      <c r="E30" s="51"/>
      <c r="F30" s="52" t="s">
        <v>47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6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6"/>
    </row>
    <row r="32" s="1" customFormat="1" ht="25.92" customHeight="1">
      <c r="B32" s="43"/>
      <c r="C32" s="56"/>
      <c r="D32" s="57" t="s">
        <v>48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49</v>
      </c>
      <c r="U32" s="58"/>
      <c r="V32" s="58"/>
      <c r="W32" s="58"/>
      <c r="X32" s="60" t="s">
        <v>50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6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43"/>
    </row>
    <row r="39" s="1" customFormat="1" ht="36.96" customHeight="1">
      <c r="B39" s="43"/>
      <c r="C39" s="69" t="s">
        <v>51</v>
      </c>
      <c r="AR39" s="43"/>
    </row>
    <row r="40" s="1" customFormat="1" ht="6.96" customHeight="1">
      <c r="B40" s="43"/>
      <c r="AR40" s="43"/>
    </row>
    <row r="41" s="3" customFormat="1" ht="14.4" customHeight="1">
      <c r="B41" s="70"/>
      <c r="C41" s="71" t="s">
        <v>16</v>
      </c>
      <c r="L41" s="3" t="str">
        <f>K5</f>
        <v>1</v>
      </c>
      <c r="AR41" s="70"/>
    </row>
    <row r="42" s="4" customFormat="1" ht="36.96" customHeight="1">
      <c r="B42" s="72"/>
      <c r="C42" s="73" t="s">
        <v>19</v>
      </c>
      <c r="L42" s="74" t="str">
        <f>K6</f>
        <v>Udržovací práce na objektu výpravní budovy s č.p. 29 na st. p. č. 865, v k.ú. Nová Ves u ČB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2"/>
    </row>
    <row r="43" s="1" customFormat="1" ht="6.96" customHeight="1">
      <c r="B43" s="43"/>
      <c r="AR43" s="43"/>
    </row>
    <row r="44" s="1" customFormat="1">
      <c r="B44" s="43"/>
      <c r="C44" s="71" t="s">
        <v>23</v>
      </c>
      <c r="L44" s="75" t="str">
        <f>IF(K8="","",K8)</f>
        <v xml:space="preserve"> </v>
      </c>
      <c r="AI44" s="71" t="s">
        <v>25</v>
      </c>
      <c r="AM44" s="76" t="str">
        <f>IF(AN8= "","",AN8)</f>
        <v>18.11.2018</v>
      </c>
      <c r="AN44" s="76"/>
      <c r="AR44" s="43"/>
    </row>
    <row r="45" s="1" customFormat="1" ht="6.96" customHeight="1">
      <c r="B45" s="43"/>
      <c r="AR45" s="43"/>
    </row>
    <row r="46" s="1" customFormat="1">
      <c r="B46" s="43"/>
      <c r="C46" s="71" t="s">
        <v>27</v>
      </c>
      <c r="L46" s="3" t="str">
        <f>IF(E11= "","",E11)</f>
        <v>Správa železniční dopravní cesty</v>
      </c>
      <c r="AI46" s="71" t="s">
        <v>33</v>
      </c>
      <c r="AM46" s="3" t="str">
        <f>IF(E17="","",E17)</f>
        <v>A1 SPOL. S R.O.</v>
      </c>
      <c r="AN46" s="3"/>
      <c r="AO46" s="3"/>
      <c r="AP46" s="3"/>
      <c r="AR46" s="43"/>
      <c r="AS46" s="77" t="s">
        <v>52</v>
      </c>
      <c r="AT46" s="78"/>
      <c r="AU46" s="79"/>
      <c r="AV46" s="79"/>
      <c r="AW46" s="79"/>
      <c r="AX46" s="79"/>
      <c r="AY46" s="79"/>
      <c r="AZ46" s="79"/>
      <c r="BA46" s="79"/>
      <c r="BB46" s="79"/>
      <c r="BC46" s="79"/>
      <c r="BD46" s="80"/>
    </row>
    <row r="47" s="1" customFormat="1">
      <c r="B47" s="43"/>
      <c r="C47" s="71" t="s">
        <v>31</v>
      </c>
      <c r="L47" s="3" t="str">
        <f>IF(E14= "Vyplň údaj","",E14)</f>
        <v/>
      </c>
      <c r="AR47" s="43"/>
      <c r="AS47" s="81"/>
      <c r="AT47" s="52"/>
      <c r="AU47" s="44"/>
      <c r="AV47" s="44"/>
      <c r="AW47" s="44"/>
      <c r="AX47" s="44"/>
      <c r="AY47" s="44"/>
      <c r="AZ47" s="44"/>
      <c r="BA47" s="44"/>
      <c r="BB47" s="44"/>
      <c r="BC47" s="44"/>
      <c r="BD47" s="82"/>
    </row>
    <row r="48" s="1" customFormat="1" ht="10.8" customHeight="1">
      <c r="B48" s="43"/>
      <c r="AR48" s="43"/>
      <c r="AS48" s="8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82"/>
    </row>
    <row r="49" s="1" customFormat="1" ht="29.28" customHeight="1">
      <c r="B49" s="43"/>
      <c r="C49" s="83" t="s">
        <v>53</v>
      </c>
      <c r="D49" s="84"/>
      <c r="E49" s="84"/>
      <c r="F49" s="84"/>
      <c r="G49" s="84"/>
      <c r="H49" s="85"/>
      <c r="I49" s="86" t="s">
        <v>54</v>
      </c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7" t="s">
        <v>55</v>
      </c>
      <c r="AH49" s="84"/>
      <c r="AI49" s="84"/>
      <c r="AJ49" s="84"/>
      <c r="AK49" s="84"/>
      <c r="AL49" s="84"/>
      <c r="AM49" s="84"/>
      <c r="AN49" s="86" t="s">
        <v>56</v>
      </c>
      <c r="AO49" s="84"/>
      <c r="AP49" s="84"/>
      <c r="AQ49" s="88" t="s">
        <v>57</v>
      </c>
      <c r="AR49" s="43"/>
      <c r="AS49" s="89" t="s">
        <v>58</v>
      </c>
      <c r="AT49" s="90" t="s">
        <v>59</v>
      </c>
      <c r="AU49" s="90" t="s">
        <v>60</v>
      </c>
      <c r="AV49" s="90" t="s">
        <v>61</v>
      </c>
      <c r="AW49" s="90" t="s">
        <v>62</v>
      </c>
      <c r="AX49" s="90" t="s">
        <v>63</v>
      </c>
      <c r="AY49" s="90" t="s">
        <v>64</v>
      </c>
      <c r="AZ49" s="90" t="s">
        <v>65</v>
      </c>
      <c r="BA49" s="90" t="s">
        <v>66</v>
      </c>
      <c r="BB49" s="90" t="s">
        <v>67</v>
      </c>
      <c r="BC49" s="90" t="s">
        <v>68</v>
      </c>
      <c r="BD49" s="91" t="s">
        <v>69</v>
      </c>
    </row>
    <row r="50" s="1" customFormat="1" ht="10.8" customHeight="1">
      <c r="B50" s="43"/>
      <c r="AR50" s="43"/>
      <c r="AS50" s="92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4" customFormat="1" ht="32.4" customHeight="1">
      <c r="B51" s="72"/>
      <c r="C51" s="93" t="s">
        <v>70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5">
        <f>ROUND(AG52,2)</f>
        <v>0</v>
      </c>
      <c r="AH51" s="95"/>
      <c r="AI51" s="95"/>
      <c r="AJ51" s="95"/>
      <c r="AK51" s="95"/>
      <c r="AL51" s="95"/>
      <c r="AM51" s="95"/>
      <c r="AN51" s="96">
        <f>SUM(AG51,AT51)</f>
        <v>0</v>
      </c>
      <c r="AO51" s="96"/>
      <c r="AP51" s="96"/>
      <c r="AQ51" s="97" t="s">
        <v>5</v>
      </c>
      <c r="AR51" s="72"/>
      <c r="AS51" s="98">
        <f>ROUND(AS52,2)</f>
        <v>0</v>
      </c>
      <c r="AT51" s="99">
        <f>ROUND(SUM(AV51:AW51),2)</f>
        <v>0</v>
      </c>
      <c r="AU51" s="100">
        <f>ROUND(AU52,5)</f>
        <v>0</v>
      </c>
      <c r="AV51" s="99">
        <f>ROUND(AZ51*L26,2)</f>
        <v>0</v>
      </c>
      <c r="AW51" s="99">
        <f>ROUND(BA51*L27,2)</f>
        <v>0</v>
      </c>
      <c r="AX51" s="99">
        <f>ROUND(BB51*L26,2)</f>
        <v>0</v>
      </c>
      <c r="AY51" s="99">
        <f>ROUND(BC51*L27,2)</f>
        <v>0</v>
      </c>
      <c r="AZ51" s="99">
        <f>ROUND(AZ52,2)</f>
        <v>0</v>
      </c>
      <c r="BA51" s="99">
        <f>ROUND(BA52,2)</f>
        <v>0</v>
      </c>
      <c r="BB51" s="99">
        <f>ROUND(BB52,2)</f>
        <v>0</v>
      </c>
      <c r="BC51" s="99">
        <f>ROUND(BC52,2)</f>
        <v>0</v>
      </c>
      <c r="BD51" s="101">
        <f>ROUND(BD52,2)</f>
        <v>0</v>
      </c>
      <c r="BS51" s="73" t="s">
        <v>71</v>
      </c>
      <c r="BT51" s="73" t="s">
        <v>72</v>
      </c>
      <c r="BU51" s="102" t="s">
        <v>73</v>
      </c>
      <c r="BV51" s="73" t="s">
        <v>74</v>
      </c>
      <c r="BW51" s="73" t="s">
        <v>7</v>
      </c>
      <c r="BX51" s="73" t="s">
        <v>75</v>
      </c>
      <c r="CL51" s="73" t="s">
        <v>5</v>
      </c>
    </row>
    <row r="52" s="5" customFormat="1" ht="16.5" customHeight="1">
      <c r="A52" s="103" t="s">
        <v>76</v>
      </c>
      <c r="B52" s="104"/>
      <c r="C52" s="105"/>
      <c r="D52" s="106" t="s">
        <v>77</v>
      </c>
      <c r="E52" s="106"/>
      <c r="F52" s="106"/>
      <c r="G52" s="106"/>
      <c r="H52" s="106"/>
      <c r="I52" s="107"/>
      <c r="J52" s="106" t="s">
        <v>78</v>
      </c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8">
        <f>'2 - Elektro'!J27</f>
        <v>0</v>
      </c>
      <c r="AH52" s="107"/>
      <c r="AI52" s="107"/>
      <c r="AJ52" s="107"/>
      <c r="AK52" s="107"/>
      <c r="AL52" s="107"/>
      <c r="AM52" s="107"/>
      <c r="AN52" s="108">
        <f>SUM(AG52,AT52)</f>
        <v>0</v>
      </c>
      <c r="AO52" s="107"/>
      <c r="AP52" s="107"/>
      <c r="AQ52" s="109" t="s">
        <v>79</v>
      </c>
      <c r="AR52" s="104"/>
      <c r="AS52" s="110">
        <v>0</v>
      </c>
      <c r="AT52" s="111">
        <f>ROUND(SUM(AV52:AW52),2)</f>
        <v>0</v>
      </c>
      <c r="AU52" s="112">
        <f>'2 - Elektro'!P84</f>
        <v>0</v>
      </c>
      <c r="AV52" s="111">
        <f>'2 - Elektro'!J30</f>
        <v>0</v>
      </c>
      <c r="AW52" s="111">
        <f>'2 - Elektro'!J31</f>
        <v>0</v>
      </c>
      <c r="AX52" s="111">
        <f>'2 - Elektro'!J32</f>
        <v>0</v>
      </c>
      <c r="AY52" s="111">
        <f>'2 - Elektro'!J33</f>
        <v>0</v>
      </c>
      <c r="AZ52" s="111">
        <f>'2 - Elektro'!F30</f>
        <v>0</v>
      </c>
      <c r="BA52" s="111">
        <f>'2 - Elektro'!F31</f>
        <v>0</v>
      </c>
      <c r="BB52" s="111">
        <f>'2 - Elektro'!F32</f>
        <v>0</v>
      </c>
      <c r="BC52" s="111">
        <f>'2 - Elektro'!F33</f>
        <v>0</v>
      </c>
      <c r="BD52" s="113">
        <f>'2 - Elektro'!F34</f>
        <v>0</v>
      </c>
      <c r="BT52" s="114" t="s">
        <v>17</v>
      </c>
      <c r="BV52" s="114" t="s">
        <v>74</v>
      </c>
      <c r="BW52" s="114" t="s">
        <v>80</v>
      </c>
      <c r="BX52" s="114" t="s">
        <v>7</v>
      </c>
      <c r="CL52" s="114" t="s">
        <v>5</v>
      </c>
      <c r="CM52" s="114" t="s">
        <v>77</v>
      </c>
    </row>
    <row r="53" s="1" customFormat="1" ht="30" customHeight="1">
      <c r="B53" s="43"/>
      <c r="AR53" s="43"/>
    </row>
    <row r="54" s="1" customFormat="1" ht="6.96" customHeight="1">
      <c r="B54" s="64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43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2 - Elektro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1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16"/>
      <c r="C1" s="116"/>
      <c r="D1" s="117" t="s">
        <v>1</v>
      </c>
      <c r="E1" s="116"/>
      <c r="F1" s="118" t="s">
        <v>81</v>
      </c>
      <c r="G1" s="118" t="s">
        <v>82</v>
      </c>
      <c r="H1" s="118"/>
      <c r="I1" s="119"/>
      <c r="J1" s="118" t="s">
        <v>83</v>
      </c>
      <c r="K1" s="117" t="s">
        <v>84</v>
      </c>
      <c r="L1" s="118" t="s">
        <v>85</v>
      </c>
      <c r="M1" s="118"/>
      <c r="N1" s="118"/>
      <c r="O1" s="118"/>
      <c r="P1" s="118"/>
      <c r="Q1" s="118"/>
      <c r="R1" s="118"/>
      <c r="S1" s="118"/>
      <c r="T1" s="11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 s="20" t="s">
        <v>8</v>
      </c>
      <c r="AT2" s="21" t="s">
        <v>80</v>
      </c>
    </row>
    <row r="3" ht="6.96" customHeight="1">
      <c r="B3" s="22"/>
      <c r="C3" s="23"/>
      <c r="D3" s="23"/>
      <c r="E3" s="23"/>
      <c r="F3" s="23"/>
      <c r="G3" s="23"/>
      <c r="H3" s="23"/>
      <c r="I3" s="120"/>
      <c r="J3" s="23"/>
      <c r="K3" s="24"/>
      <c r="AT3" s="21" t="s">
        <v>77</v>
      </c>
    </row>
    <row r="4" ht="36.96" customHeight="1">
      <c r="B4" s="25"/>
      <c r="C4" s="26"/>
      <c r="D4" s="27" t="s">
        <v>86</v>
      </c>
      <c r="E4" s="26"/>
      <c r="F4" s="26"/>
      <c r="G4" s="26"/>
      <c r="H4" s="26"/>
      <c r="I4" s="121"/>
      <c r="J4" s="26"/>
      <c r="K4" s="28"/>
      <c r="M4" s="29" t="s">
        <v>13</v>
      </c>
      <c r="AT4" s="21" t="s">
        <v>6</v>
      </c>
    </row>
    <row r="5" ht="6.96" customHeight="1">
      <c r="B5" s="25"/>
      <c r="C5" s="26"/>
      <c r="D5" s="26"/>
      <c r="E5" s="26"/>
      <c r="F5" s="26"/>
      <c r="G5" s="26"/>
      <c r="H5" s="26"/>
      <c r="I5" s="121"/>
      <c r="J5" s="26"/>
      <c r="K5" s="28"/>
    </row>
    <row r="6">
      <c r="B6" s="25"/>
      <c r="C6" s="26"/>
      <c r="D6" s="37" t="s">
        <v>19</v>
      </c>
      <c r="E6" s="26"/>
      <c r="F6" s="26"/>
      <c r="G6" s="26"/>
      <c r="H6" s="26"/>
      <c r="I6" s="121"/>
      <c r="J6" s="26"/>
      <c r="K6" s="28"/>
    </row>
    <row r="7" ht="16.5" customHeight="1">
      <c r="B7" s="25"/>
      <c r="C7" s="26"/>
      <c r="D7" s="26"/>
      <c r="E7" s="122" t="str">
        <f>'Rekapitulace stavby'!K6</f>
        <v>Udržovací práce na objektu výpravní budovy s č.p. 29 na st. p. č. 865, v k.ú. Nová Ves u ČB</v>
      </c>
      <c r="F7" s="37"/>
      <c r="G7" s="37"/>
      <c r="H7" s="37"/>
      <c r="I7" s="121"/>
      <c r="J7" s="26"/>
      <c r="K7" s="28"/>
    </row>
    <row r="8" s="1" customFormat="1">
      <c r="B8" s="43"/>
      <c r="C8" s="44"/>
      <c r="D8" s="37" t="s">
        <v>87</v>
      </c>
      <c r="E8" s="44"/>
      <c r="F8" s="44"/>
      <c r="G8" s="44"/>
      <c r="H8" s="44"/>
      <c r="I8" s="123"/>
      <c r="J8" s="44"/>
      <c r="K8" s="48"/>
    </row>
    <row r="9" s="1" customFormat="1" ht="36.96" customHeight="1">
      <c r="B9" s="43"/>
      <c r="C9" s="44"/>
      <c r="D9" s="44"/>
      <c r="E9" s="124" t="s">
        <v>88</v>
      </c>
      <c r="F9" s="44"/>
      <c r="G9" s="44"/>
      <c r="H9" s="44"/>
      <c r="I9" s="123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23"/>
      <c r="J10" s="44"/>
      <c r="K10" s="48"/>
    </row>
    <row r="11" s="1" customFormat="1" ht="14.4" customHeight="1">
      <c r="B11" s="43"/>
      <c r="C11" s="44"/>
      <c r="D11" s="37" t="s">
        <v>21</v>
      </c>
      <c r="E11" s="44"/>
      <c r="F11" s="32" t="s">
        <v>5</v>
      </c>
      <c r="G11" s="44"/>
      <c r="H11" s="44"/>
      <c r="I11" s="125" t="s">
        <v>22</v>
      </c>
      <c r="J11" s="32" t="s">
        <v>5</v>
      </c>
      <c r="K11" s="48"/>
    </row>
    <row r="12" s="1" customFormat="1" ht="14.4" customHeight="1">
      <c r="B12" s="43"/>
      <c r="C12" s="44"/>
      <c r="D12" s="37" t="s">
        <v>23</v>
      </c>
      <c r="E12" s="44"/>
      <c r="F12" s="32" t="s">
        <v>24</v>
      </c>
      <c r="G12" s="44"/>
      <c r="H12" s="44"/>
      <c r="I12" s="125" t="s">
        <v>25</v>
      </c>
      <c r="J12" s="126" t="str">
        <f>'Rekapitulace stavby'!AN8</f>
        <v>18.11.2018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23"/>
      <c r="J13" s="44"/>
      <c r="K13" s="48"/>
    </row>
    <row r="14" s="1" customFormat="1" ht="14.4" customHeight="1">
      <c r="B14" s="43"/>
      <c r="C14" s="44"/>
      <c r="D14" s="37" t="s">
        <v>27</v>
      </c>
      <c r="E14" s="44"/>
      <c r="F14" s="44"/>
      <c r="G14" s="44"/>
      <c r="H14" s="44"/>
      <c r="I14" s="125" t="s">
        <v>28</v>
      </c>
      <c r="J14" s="32" t="s">
        <v>5</v>
      </c>
      <c r="K14" s="48"/>
    </row>
    <row r="15" s="1" customFormat="1" ht="18" customHeight="1">
      <c r="B15" s="43"/>
      <c r="C15" s="44"/>
      <c r="D15" s="44"/>
      <c r="E15" s="32" t="s">
        <v>29</v>
      </c>
      <c r="F15" s="44"/>
      <c r="G15" s="44"/>
      <c r="H15" s="44"/>
      <c r="I15" s="125" t="s">
        <v>30</v>
      </c>
      <c r="J15" s="32" t="s">
        <v>5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23"/>
      <c r="J16" s="44"/>
      <c r="K16" s="48"/>
    </row>
    <row r="17" s="1" customFormat="1" ht="14.4" customHeight="1">
      <c r="B17" s="43"/>
      <c r="C17" s="44"/>
      <c r="D17" s="37" t="s">
        <v>31</v>
      </c>
      <c r="E17" s="44"/>
      <c r="F17" s="44"/>
      <c r="G17" s="44"/>
      <c r="H17" s="44"/>
      <c r="I17" s="125" t="s">
        <v>28</v>
      </c>
      <c r="J17" s="32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2" t="str">
        <f>IF('Rekapitulace stavby'!E14="Vyplň údaj","",IF('Rekapitulace stavby'!E14="","",'Rekapitulace stavby'!E14))</f>
        <v/>
      </c>
      <c r="F18" s="44"/>
      <c r="G18" s="44"/>
      <c r="H18" s="44"/>
      <c r="I18" s="125" t="s">
        <v>30</v>
      </c>
      <c r="J18" s="32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23"/>
      <c r="J19" s="44"/>
      <c r="K19" s="48"/>
    </row>
    <row r="20" s="1" customFormat="1" ht="14.4" customHeight="1">
      <c r="B20" s="43"/>
      <c r="C20" s="44"/>
      <c r="D20" s="37" t="s">
        <v>33</v>
      </c>
      <c r="E20" s="44"/>
      <c r="F20" s="44"/>
      <c r="G20" s="44"/>
      <c r="H20" s="44"/>
      <c r="I20" s="125" t="s">
        <v>28</v>
      </c>
      <c r="J20" s="32" t="s">
        <v>5</v>
      </c>
      <c r="K20" s="48"/>
    </row>
    <row r="21" s="1" customFormat="1" ht="18" customHeight="1">
      <c r="B21" s="43"/>
      <c r="C21" s="44"/>
      <c r="D21" s="44"/>
      <c r="E21" s="32" t="s">
        <v>34</v>
      </c>
      <c r="F21" s="44"/>
      <c r="G21" s="44"/>
      <c r="H21" s="44"/>
      <c r="I21" s="125" t="s">
        <v>30</v>
      </c>
      <c r="J21" s="32" t="s">
        <v>5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23"/>
      <c r="J22" s="44"/>
      <c r="K22" s="48"/>
    </row>
    <row r="23" s="1" customFormat="1" ht="14.4" customHeight="1">
      <c r="B23" s="43"/>
      <c r="C23" s="44"/>
      <c r="D23" s="37" t="s">
        <v>36</v>
      </c>
      <c r="E23" s="44"/>
      <c r="F23" s="44"/>
      <c r="G23" s="44"/>
      <c r="H23" s="44"/>
      <c r="I23" s="123"/>
      <c r="J23" s="44"/>
      <c r="K23" s="48"/>
    </row>
    <row r="24" s="6" customFormat="1" ht="71.25" customHeight="1">
      <c r="B24" s="127"/>
      <c r="C24" s="128"/>
      <c r="D24" s="128"/>
      <c r="E24" s="41" t="s">
        <v>89</v>
      </c>
      <c r="F24" s="41"/>
      <c r="G24" s="41"/>
      <c r="H24" s="41"/>
      <c r="I24" s="129"/>
      <c r="J24" s="128"/>
      <c r="K24" s="130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23"/>
      <c r="J25" s="44"/>
      <c r="K25" s="48"/>
    </row>
    <row r="26" s="1" customFormat="1" ht="6.96" customHeight="1">
      <c r="B26" s="43"/>
      <c r="C26" s="44"/>
      <c r="D26" s="79"/>
      <c r="E26" s="79"/>
      <c r="F26" s="79"/>
      <c r="G26" s="79"/>
      <c r="H26" s="79"/>
      <c r="I26" s="131"/>
      <c r="J26" s="79"/>
      <c r="K26" s="132"/>
    </row>
    <row r="27" s="1" customFormat="1" ht="25.44" customHeight="1">
      <c r="B27" s="43"/>
      <c r="C27" s="44"/>
      <c r="D27" s="133" t="s">
        <v>38</v>
      </c>
      <c r="E27" s="44"/>
      <c r="F27" s="44"/>
      <c r="G27" s="44"/>
      <c r="H27" s="44"/>
      <c r="I27" s="123"/>
      <c r="J27" s="134">
        <f>ROUND(J84,2)</f>
        <v>0</v>
      </c>
      <c r="K27" s="48"/>
    </row>
    <row r="28" s="1" customFormat="1" ht="6.96" customHeight="1">
      <c r="B28" s="43"/>
      <c r="C28" s="44"/>
      <c r="D28" s="79"/>
      <c r="E28" s="79"/>
      <c r="F28" s="79"/>
      <c r="G28" s="79"/>
      <c r="H28" s="79"/>
      <c r="I28" s="131"/>
      <c r="J28" s="79"/>
      <c r="K28" s="132"/>
    </row>
    <row r="29" s="1" customFormat="1" ht="14.4" customHeight="1">
      <c r="B29" s="43"/>
      <c r="C29" s="44"/>
      <c r="D29" s="44"/>
      <c r="E29" s="44"/>
      <c r="F29" s="49" t="s">
        <v>40</v>
      </c>
      <c r="G29" s="44"/>
      <c r="H29" s="44"/>
      <c r="I29" s="135" t="s">
        <v>39</v>
      </c>
      <c r="J29" s="49" t="s">
        <v>41</v>
      </c>
      <c r="K29" s="48"/>
    </row>
    <row r="30" s="1" customFormat="1" ht="14.4" customHeight="1">
      <c r="B30" s="43"/>
      <c r="C30" s="44"/>
      <c r="D30" s="52" t="s">
        <v>42</v>
      </c>
      <c r="E30" s="52" t="s">
        <v>43</v>
      </c>
      <c r="F30" s="136">
        <f>ROUND(SUM(BE84:BE159), 2)</f>
        <v>0</v>
      </c>
      <c r="G30" s="44"/>
      <c r="H30" s="44"/>
      <c r="I30" s="137">
        <v>0.20999999999999999</v>
      </c>
      <c r="J30" s="136">
        <f>ROUND(ROUND((SUM(BE84:BE159)), 2)*I30, 2)</f>
        <v>0</v>
      </c>
      <c r="K30" s="48"/>
    </row>
    <row r="31" s="1" customFormat="1" ht="14.4" customHeight="1">
      <c r="B31" s="43"/>
      <c r="C31" s="44"/>
      <c r="D31" s="44"/>
      <c r="E31" s="52" t="s">
        <v>44</v>
      </c>
      <c r="F31" s="136">
        <f>ROUND(SUM(BF84:BF159), 2)</f>
        <v>0</v>
      </c>
      <c r="G31" s="44"/>
      <c r="H31" s="44"/>
      <c r="I31" s="137">
        <v>0.14999999999999999</v>
      </c>
      <c r="J31" s="136">
        <f>ROUND(ROUND((SUM(BF84:BF159)),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45</v>
      </c>
      <c r="F32" s="136">
        <f>ROUND(SUM(BG84:BG159), 2)</f>
        <v>0</v>
      </c>
      <c r="G32" s="44"/>
      <c r="H32" s="44"/>
      <c r="I32" s="137">
        <v>0.20999999999999999</v>
      </c>
      <c r="J32" s="136">
        <v>0</v>
      </c>
      <c r="K32" s="48"/>
    </row>
    <row r="33" hidden="1" s="1" customFormat="1" ht="14.4" customHeight="1">
      <c r="B33" s="43"/>
      <c r="C33" s="44"/>
      <c r="D33" s="44"/>
      <c r="E33" s="52" t="s">
        <v>46</v>
      </c>
      <c r="F33" s="136">
        <f>ROUND(SUM(BH84:BH159), 2)</f>
        <v>0</v>
      </c>
      <c r="G33" s="44"/>
      <c r="H33" s="44"/>
      <c r="I33" s="137">
        <v>0.14999999999999999</v>
      </c>
      <c r="J33" s="136">
        <v>0</v>
      </c>
      <c r="K33" s="48"/>
    </row>
    <row r="34" hidden="1" s="1" customFormat="1" ht="14.4" customHeight="1">
      <c r="B34" s="43"/>
      <c r="C34" s="44"/>
      <c r="D34" s="44"/>
      <c r="E34" s="52" t="s">
        <v>47</v>
      </c>
      <c r="F34" s="136">
        <f>ROUND(SUM(BI84:BI159), 2)</f>
        <v>0</v>
      </c>
      <c r="G34" s="44"/>
      <c r="H34" s="44"/>
      <c r="I34" s="137">
        <v>0</v>
      </c>
      <c r="J34" s="136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23"/>
      <c r="J35" s="44"/>
      <c r="K35" s="48"/>
    </row>
    <row r="36" s="1" customFormat="1" ht="25.44" customHeight="1">
      <c r="B36" s="43"/>
      <c r="C36" s="138"/>
      <c r="D36" s="139" t="s">
        <v>48</v>
      </c>
      <c r="E36" s="85"/>
      <c r="F36" s="85"/>
      <c r="G36" s="140" t="s">
        <v>49</v>
      </c>
      <c r="H36" s="141" t="s">
        <v>50</v>
      </c>
      <c r="I36" s="142"/>
      <c r="J36" s="143">
        <f>SUM(J27:J34)</f>
        <v>0</v>
      </c>
      <c r="K36" s="144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45"/>
      <c r="J37" s="65"/>
      <c r="K37" s="66"/>
    </row>
    <row r="41" s="1" customFormat="1" ht="6.96" customHeight="1">
      <c r="B41" s="67"/>
      <c r="C41" s="68"/>
      <c r="D41" s="68"/>
      <c r="E41" s="68"/>
      <c r="F41" s="68"/>
      <c r="G41" s="68"/>
      <c r="H41" s="68"/>
      <c r="I41" s="146"/>
      <c r="J41" s="68"/>
      <c r="K41" s="147"/>
    </row>
    <row r="42" s="1" customFormat="1" ht="36.96" customHeight="1">
      <c r="B42" s="43"/>
      <c r="C42" s="27" t="s">
        <v>90</v>
      </c>
      <c r="D42" s="44"/>
      <c r="E42" s="44"/>
      <c r="F42" s="44"/>
      <c r="G42" s="44"/>
      <c r="H42" s="44"/>
      <c r="I42" s="123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23"/>
      <c r="J43" s="44"/>
      <c r="K43" s="48"/>
    </row>
    <row r="44" s="1" customFormat="1" ht="14.4" customHeight="1">
      <c r="B44" s="43"/>
      <c r="C44" s="37" t="s">
        <v>19</v>
      </c>
      <c r="D44" s="44"/>
      <c r="E44" s="44"/>
      <c r="F44" s="44"/>
      <c r="G44" s="44"/>
      <c r="H44" s="44"/>
      <c r="I44" s="123"/>
      <c r="J44" s="44"/>
      <c r="K44" s="48"/>
    </row>
    <row r="45" s="1" customFormat="1" ht="16.5" customHeight="1">
      <c r="B45" s="43"/>
      <c r="C45" s="44"/>
      <c r="D45" s="44"/>
      <c r="E45" s="122" t="str">
        <f>E7</f>
        <v>Udržovací práce na objektu výpravní budovy s č.p. 29 na st. p. č. 865, v k.ú. Nová Ves u ČB</v>
      </c>
      <c r="F45" s="37"/>
      <c r="G45" s="37"/>
      <c r="H45" s="37"/>
      <c r="I45" s="123"/>
      <c r="J45" s="44"/>
      <c r="K45" s="48"/>
    </row>
    <row r="46" s="1" customFormat="1" ht="14.4" customHeight="1">
      <c r="B46" s="43"/>
      <c r="C46" s="37" t="s">
        <v>87</v>
      </c>
      <c r="D46" s="44"/>
      <c r="E46" s="44"/>
      <c r="F46" s="44"/>
      <c r="G46" s="44"/>
      <c r="H46" s="44"/>
      <c r="I46" s="123"/>
      <c r="J46" s="44"/>
      <c r="K46" s="48"/>
    </row>
    <row r="47" s="1" customFormat="1" ht="17.25" customHeight="1">
      <c r="B47" s="43"/>
      <c r="C47" s="44"/>
      <c r="D47" s="44"/>
      <c r="E47" s="124" t="str">
        <f>E9</f>
        <v>2 - Elektro</v>
      </c>
      <c r="F47" s="44"/>
      <c r="G47" s="44"/>
      <c r="H47" s="44"/>
      <c r="I47" s="123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23"/>
      <c r="J48" s="44"/>
      <c r="K48" s="48"/>
    </row>
    <row r="49" s="1" customFormat="1" ht="18" customHeight="1">
      <c r="B49" s="43"/>
      <c r="C49" s="37" t="s">
        <v>23</v>
      </c>
      <c r="D49" s="44"/>
      <c r="E49" s="44"/>
      <c r="F49" s="32" t="str">
        <f>F12</f>
        <v xml:space="preserve"> </v>
      </c>
      <c r="G49" s="44"/>
      <c r="H49" s="44"/>
      <c r="I49" s="125" t="s">
        <v>25</v>
      </c>
      <c r="J49" s="126" t="str">
        <f>IF(J12="","",J12)</f>
        <v>18.11.2018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23"/>
      <c r="J50" s="44"/>
      <c r="K50" s="48"/>
    </row>
    <row r="51" s="1" customFormat="1">
      <c r="B51" s="43"/>
      <c r="C51" s="37" t="s">
        <v>27</v>
      </c>
      <c r="D51" s="44"/>
      <c r="E51" s="44"/>
      <c r="F51" s="32" t="str">
        <f>E15</f>
        <v>Správa železniční dopravní cesty</v>
      </c>
      <c r="G51" s="44"/>
      <c r="H51" s="44"/>
      <c r="I51" s="125" t="s">
        <v>33</v>
      </c>
      <c r="J51" s="41" t="str">
        <f>E21</f>
        <v>A1 SPOL. S R.O.</v>
      </c>
      <c r="K51" s="48"/>
    </row>
    <row r="52" s="1" customFormat="1" ht="14.4" customHeight="1">
      <c r="B52" s="43"/>
      <c r="C52" s="37" t="s">
        <v>31</v>
      </c>
      <c r="D52" s="44"/>
      <c r="E52" s="44"/>
      <c r="F52" s="32" t="str">
        <f>IF(E18="","",E18)</f>
        <v/>
      </c>
      <c r="G52" s="44"/>
      <c r="H52" s="44"/>
      <c r="I52" s="123"/>
      <c r="J52" s="14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23"/>
      <c r="J53" s="44"/>
      <c r="K53" s="48"/>
    </row>
    <row r="54" s="1" customFormat="1" ht="29.28" customHeight="1">
      <c r="B54" s="43"/>
      <c r="C54" s="149" t="s">
        <v>91</v>
      </c>
      <c r="D54" s="138"/>
      <c r="E54" s="138"/>
      <c r="F54" s="138"/>
      <c r="G54" s="138"/>
      <c r="H54" s="138"/>
      <c r="I54" s="150"/>
      <c r="J54" s="151" t="s">
        <v>92</v>
      </c>
      <c r="K54" s="15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23"/>
      <c r="J55" s="44"/>
      <c r="K55" s="48"/>
    </row>
    <row r="56" s="1" customFormat="1" ht="29.28" customHeight="1">
      <c r="B56" s="43"/>
      <c r="C56" s="153" t="s">
        <v>93</v>
      </c>
      <c r="D56" s="44"/>
      <c r="E56" s="44"/>
      <c r="F56" s="44"/>
      <c r="G56" s="44"/>
      <c r="H56" s="44"/>
      <c r="I56" s="123"/>
      <c r="J56" s="134">
        <f>J84</f>
        <v>0</v>
      </c>
      <c r="K56" s="48"/>
      <c r="AU56" s="21" t="s">
        <v>94</v>
      </c>
    </row>
    <row r="57" s="7" customFormat="1" ht="24.96" customHeight="1">
      <c r="B57" s="154"/>
      <c r="C57" s="155"/>
      <c r="D57" s="156" t="s">
        <v>95</v>
      </c>
      <c r="E57" s="157"/>
      <c r="F57" s="157"/>
      <c r="G57" s="157"/>
      <c r="H57" s="157"/>
      <c r="I57" s="158"/>
      <c r="J57" s="159">
        <f>J85</f>
        <v>0</v>
      </c>
      <c r="K57" s="160"/>
    </row>
    <row r="58" s="8" customFormat="1" ht="19.92" customHeight="1">
      <c r="B58" s="161"/>
      <c r="C58" s="162"/>
      <c r="D58" s="163" t="s">
        <v>96</v>
      </c>
      <c r="E58" s="164"/>
      <c r="F58" s="164"/>
      <c r="G58" s="164"/>
      <c r="H58" s="164"/>
      <c r="I58" s="165"/>
      <c r="J58" s="166">
        <f>J86</f>
        <v>0</v>
      </c>
      <c r="K58" s="167"/>
    </row>
    <row r="59" s="8" customFormat="1" ht="19.92" customHeight="1">
      <c r="B59" s="161"/>
      <c r="C59" s="162"/>
      <c r="D59" s="163" t="s">
        <v>97</v>
      </c>
      <c r="E59" s="164"/>
      <c r="F59" s="164"/>
      <c r="G59" s="164"/>
      <c r="H59" s="164"/>
      <c r="I59" s="165"/>
      <c r="J59" s="166">
        <f>J105</f>
        <v>0</v>
      </c>
      <c r="K59" s="167"/>
    </row>
    <row r="60" s="8" customFormat="1" ht="19.92" customHeight="1">
      <c r="B60" s="161"/>
      <c r="C60" s="162"/>
      <c r="D60" s="163" t="s">
        <v>98</v>
      </c>
      <c r="E60" s="164"/>
      <c r="F60" s="164"/>
      <c r="G60" s="164"/>
      <c r="H60" s="164"/>
      <c r="I60" s="165"/>
      <c r="J60" s="166">
        <f>J134</f>
        <v>0</v>
      </c>
      <c r="K60" s="167"/>
    </row>
    <row r="61" s="8" customFormat="1" ht="14.88" customHeight="1">
      <c r="B61" s="161"/>
      <c r="C61" s="162"/>
      <c r="D61" s="163" t="s">
        <v>99</v>
      </c>
      <c r="E61" s="164"/>
      <c r="F61" s="164"/>
      <c r="G61" s="164"/>
      <c r="H61" s="164"/>
      <c r="I61" s="165"/>
      <c r="J61" s="166">
        <f>J135</f>
        <v>0</v>
      </c>
      <c r="K61" s="167"/>
    </row>
    <row r="62" s="8" customFormat="1" ht="14.88" customHeight="1">
      <c r="B62" s="161"/>
      <c r="C62" s="162"/>
      <c r="D62" s="163" t="s">
        <v>100</v>
      </c>
      <c r="E62" s="164"/>
      <c r="F62" s="164"/>
      <c r="G62" s="164"/>
      <c r="H62" s="164"/>
      <c r="I62" s="165"/>
      <c r="J62" s="166">
        <f>J145</f>
        <v>0</v>
      </c>
      <c r="K62" s="167"/>
    </row>
    <row r="63" s="8" customFormat="1" ht="19.92" customHeight="1">
      <c r="B63" s="161"/>
      <c r="C63" s="162"/>
      <c r="D63" s="163" t="s">
        <v>101</v>
      </c>
      <c r="E63" s="164"/>
      <c r="F63" s="164"/>
      <c r="G63" s="164"/>
      <c r="H63" s="164"/>
      <c r="I63" s="165"/>
      <c r="J63" s="166">
        <f>J148</f>
        <v>0</v>
      </c>
      <c r="K63" s="167"/>
    </row>
    <row r="64" s="8" customFormat="1" ht="19.92" customHeight="1">
      <c r="B64" s="161"/>
      <c r="C64" s="162"/>
      <c r="D64" s="163" t="s">
        <v>102</v>
      </c>
      <c r="E64" s="164"/>
      <c r="F64" s="164"/>
      <c r="G64" s="164"/>
      <c r="H64" s="164"/>
      <c r="I64" s="165"/>
      <c r="J64" s="166">
        <f>J152</f>
        <v>0</v>
      </c>
      <c r="K64" s="167"/>
    </row>
    <row r="65" s="1" customFormat="1" ht="21.84" customHeight="1">
      <c r="B65" s="43"/>
      <c r="C65" s="44"/>
      <c r="D65" s="44"/>
      <c r="E65" s="44"/>
      <c r="F65" s="44"/>
      <c r="G65" s="44"/>
      <c r="H65" s="44"/>
      <c r="I65" s="123"/>
      <c r="J65" s="44"/>
      <c r="K65" s="48"/>
    </row>
    <row r="66" s="1" customFormat="1" ht="6.96" customHeight="1">
      <c r="B66" s="64"/>
      <c r="C66" s="65"/>
      <c r="D66" s="65"/>
      <c r="E66" s="65"/>
      <c r="F66" s="65"/>
      <c r="G66" s="65"/>
      <c r="H66" s="65"/>
      <c r="I66" s="145"/>
      <c r="J66" s="65"/>
      <c r="K66" s="66"/>
    </row>
    <row r="70" s="1" customFormat="1" ht="6.96" customHeight="1">
      <c r="B70" s="67"/>
      <c r="C70" s="68"/>
      <c r="D70" s="68"/>
      <c r="E70" s="68"/>
      <c r="F70" s="68"/>
      <c r="G70" s="68"/>
      <c r="H70" s="68"/>
      <c r="I70" s="146"/>
      <c r="J70" s="68"/>
      <c r="K70" s="68"/>
      <c r="L70" s="43"/>
    </row>
    <row r="71" s="1" customFormat="1" ht="36.96" customHeight="1">
      <c r="B71" s="43"/>
      <c r="C71" s="69" t="s">
        <v>103</v>
      </c>
      <c r="I71" s="168"/>
      <c r="L71" s="43"/>
    </row>
    <row r="72" s="1" customFormat="1" ht="6.96" customHeight="1">
      <c r="B72" s="43"/>
      <c r="I72" s="168"/>
      <c r="L72" s="43"/>
    </row>
    <row r="73" s="1" customFormat="1" ht="14.4" customHeight="1">
      <c r="B73" s="43"/>
      <c r="C73" s="71" t="s">
        <v>19</v>
      </c>
      <c r="I73" s="168"/>
      <c r="L73" s="43"/>
    </row>
    <row r="74" s="1" customFormat="1" ht="16.5" customHeight="1">
      <c r="B74" s="43"/>
      <c r="E74" s="169" t="str">
        <f>E7</f>
        <v>Udržovací práce na objektu výpravní budovy s č.p. 29 na st. p. č. 865, v k.ú. Nová Ves u ČB</v>
      </c>
      <c r="F74" s="71"/>
      <c r="G74" s="71"/>
      <c r="H74" s="71"/>
      <c r="I74" s="168"/>
      <c r="L74" s="43"/>
    </row>
    <row r="75" s="1" customFormat="1" ht="14.4" customHeight="1">
      <c r="B75" s="43"/>
      <c r="C75" s="71" t="s">
        <v>87</v>
      </c>
      <c r="I75" s="168"/>
      <c r="L75" s="43"/>
    </row>
    <row r="76" s="1" customFormat="1" ht="17.25" customHeight="1">
      <c r="B76" s="43"/>
      <c r="E76" s="74" t="str">
        <f>E9</f>
        <v>2 - Elektro</v>
      </c>
      <c r="F76" s="1"/>
      <c r="G76" s="1"/>
      <c r="H76" s="1"/>
      <c r="I76" s="168"/>
      <c r="L76" s="43"/>
    </row>
    <row r="77" s="1" customFormat="1" ht="6.96" customHeight="1">
      <c r="B77" s="43"/>
      <c r="I77" s="168"/>
      <c r="L77" s="43"/>
    </row>
    <row r="78" s="1" customFormat="1" ht="18" customHeight="1">
      <c r="B78" s="43"/>
      <c r="C78" s="71" t="s">
        <v>23</v>
      </c>
      <c r="F78" s="170" t="str">
        <f>F12</f>
        <v xml:space="preserve"> </v>
      </c>
      <c r="I78" s="171" t="s">
        <v>25</v>
      </c>
      <c r="J78" s="76" t="str">
        <f>IF(J12="","",J12)</f>
        <v>18.11.2018</v>
      </c>
      <c r="L78" s="43"/>
    </row>
    <row r="79" s="1" customFormat="1" ht="6.96" customHeight="1">
      <c r="B79" s="43"/>
      <c r="I79" s="168"/>
      <c r="L79" s="43"/>
    </row>
    <row r="80" s="1" customFormat="1">
      <c r="B80" s="43"/>
      <c r="C80" s="71" t="s">
        <v>27</v>
      </c>
      <c r="F80" s="170" t="str">
        <f>E15</f>
        <v>Správa železniční dopravní cesty</v>
      </c>
      <c r="I80" s="171" t="s">
        <v>33</v>
      </c>
      <c r="J80" s="170" t="str">
        <f>E21</f>
        <v>A1 SPOL. S R.O.</v>
      </c>
      <c r="L80" s="43"/>
    </row>
    <row r="81" s="1" customFormat="1" ht="14.4" customHeight="1">
      <c r="B81" s="43"/>
      <c r="C81" s="71" t="s">
        <v>31</v>
      </c>
      <c r="F81" s="170" t="str">
        <f>IF(E18="","",E18)</f>
        <v/>
      </c>
      <c r="I81" s="168"/>
      <c r="L81" s="43"/>
    </row>
    <row r="82" s="1" customFormat="1" ht="10.32" customHeight="1">
      <c r="B82" s="43"/>
      <c r="I82" s="168"/>
      <c r="L82" s="43"/>
    </row>
    <row r="83" s="9" customFormat="1" ht="29.28" customHeight="1">
      <c r="B83" s="172"/>
      <c r="C83" s="173" t="s">
        <v>104</v>
      </c>
      <c r="D83" s="174" t="s">
        <v>57</v>
      </c>
      <c r="E83" s="174" t="s">
        <v>53</v>
      </c>
      <c r="F83" s="174" t="s">
        <v>105</v>
      </c>
      <c r="G83" s="174" t="s">
        <v>106</v>
      </c>
      <c r="H83" s="174" t="s">
        <v>107</v>
      </c>
      <c r="I83" s="175" t="s">
        <v>108</v>
      </c>
      <c r="J83" s="174" t="s">
        <v>92</v>
      </c>
      <c r="K83" s="176" t="s">
        <v>109</v>
      </c>
      <c r="L83" s="172"/>
      <c r="M83" s="89" t="s">
        <v>110</v>
      </c>
      <c r="N83" s="90" t="s">
        <v>42</v>
      </c>
      <c r="O83" s="90" t="s">
        <v>111</v>
      </c>
      <c r="P83" s="90" t="s">
        <v>112</v>
      </c>
      <c r="Q83" s="90" t="s">
        <v>113</v>
      </c>
      <c r="R83" s="90" t="s">
        <v>114</v>
      </c>
      <c r="S83" s="90" t="s">
        <v>115</v>
      </c>
      <c r="T83" s="91" t="s">
        <v>116</v>
      </c>
    </row>
    <row r="84" s="1" customFormat="1" ht="29.28" customHeight="1">
      <c r="B84" s="43"/>
      <c r="C84" s="93" t="s">
        <v>93</v>
      </c>
      <c r="I84" s="168"/>
      <c r="J84" s="177">
        <f>BK84</f>
        <v>0</v>
      </c>
      <c r="L84" s="43"/>
      <c r="M84" s="92"/>
      <c r="N84" s="79"/>
      <c r="O84" s="79"/>
      <c r="P84" s="178">
        <f>P85</f>
        <v>0</v>
      </c>
      <c r="Q84" s="79"/>
      <c r="R84" s="178">
        <f>R85</f>
        <v>0</v>
      </c>
      <c r="S84" s="79"/>
      <c r="T84" s="179">
        <f>T85</f>
        <v>0</v>
      </c>
      <c r="AT84" s="21" t="s">
        <v>71</v>
      </c>
      <c r="AU84" s="21" t="s">
        <v>94</v>
      </c>
      <c r="BK84" s="180">
        <f>BK85</f>
        <v>0</v>
      </c>
    </row>
    <row r="85" s="10" customFormat="1" ht="37.44001" customHeight="1">
      <c r="B85" s="181"/>
      <c r="D85" s="182" t="s">
        <v>71</v>
      </c>
      <c r="E85" s="183" t="s">
        <v>117</v>
      </c>
      <c r="F85" s="183" t="s">
        <v>118</v>
      </c>
      <c r="I85" s="184"/>
      <c r="J85" s="185">
        <f>BK85</f>
        <v>0</v>
      </c>
      <c r="L85" s="181"/>
      <c r="M85" s="186"/>
      <c r="N85" s="187"/>
      <c r="O85" s="187"/>
      <c r="P85" s="188">
        <f>P86+P105+P134+P148+P152</f>
        <v>0</v>
      </c>
      <c r="Q85" s="187"/>
      <c r="R85" s="188">
        <f>R86+R105+R134+R148+R152</f>
        <v>0</v>
      </c>
      <c r="S85" s="187"/>
      <c r="T85" s="189">
        <f>T86+T105+T134+T148+T152</f>
        <v>0</v>
      </c>
      <c r="AR85" s="182" t="s">
        <v>77</v>
      </c>
      <c r="AT85" s="190" t="s">
        <v>71</v>
      </c>
      <c r="AU85" s="190" t="s">
        <v>72</v>
      </c>
      <c r="AY85" s="182" t="s">
        <v>119</v>
      </c>
      <c r="BK85" s="191">
        <f>BK86+BK105+BK134+BK148+BK152</f>
        <v>0</v>
      </c>
    </row>
    <row r="86" s="10" customFormat="1" ht="19.92" customHeight="1">
      <c r="B86" s="181"/>
      <c r="D86" s="182" t="s">
        <v>71</v>
      </c>
      <c r="E86" s="192" t="s">
        <v>120</v>
      </c>
      <c r="F86" s="192" t="s">
        <v>121</v>
      </c>
      <c r="I86" s="184"/>
      <c r="J86" s="193">
        <f>BK86</f>
        <v>0</v>
      </c>
      <c r="L86" s="181"/>
      <c r="M86" s="186"/>
      <c r="N86" s="187"/>
      <c r="O86" s="187"/>
      <c r="P86" s="188">
        <f>SUM(P87:P104)</f>
        <v>0</v>
      </c>
      <c r="Q86" s="187"/>
      <c r="R86" s="188">
        <f>SUM(R87:R104)</f>
        <v>0</v>
      </c>
      <c r="S86" s="187"/>
      <c r="T86" s="189">
        <f>SUM(T87:T104)</f>
        <v>0</v>
      </c>
      <c r="AR86" s="182" t="s">
        <v>77</v>
      </c>
      <c r="AT86" s="190" t="s">
        <v>71</v>
      </c>
      <c r="AU86" s="190" t="s">
        <v>17</v>
      </c>
      <c r="AY86" s="182" t="s">
        <v>119</v>
      </c>
      <c r="BK86" s="191">
        <f>SUM(BK87:BK104)</f>
        <v>0</v>
      </c>
    </row>
    <row r="87" s="1" customFormat="1" ht="16.5" customHeight="1">
      <c r="B87" s="194"/>
      <c r="C87" s="195" t="s">
        <v>17</v>
      </c>
      <c r="D87" s="195" t="s">
        <v>122</v>
      </c>
      <c r="E87" s="196" t="s">
        <v>123</v>
      </c>
      <c r="F87" s="197" t="s">
        <v>124</v>
      </c>
      <c r="G87" s="198" t="s">
        <v>125</v>
      </c>
      <c r="H87" s="199">
        <v>270</v>
      </c>
      <c r="I87" s="200"/>
      <c r="J87" s="201">
        <f>ROUND(I87*H87,2)</f>
        <v>0</v>
      </c>
      <c r="K87" s="197" t="s">
        <v>5</v>
      </c>
      <c r="L87" s="43"/>
      <c r="M87" s="202" t="s">
        <v>5</v>
      </c>
      <c r="N87" s="203" t="s">
        <v>43</v>
      </c>
      <c r="O87" s="44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AR87" s="21" t="s">
        <v>126</v>
      </c>
      <c r="AT87" s="21" t="s">
        <v>122</v>
      </c>
      <c r="AU87" s="21" t="s">
        <v>77</v>
      </c>
      <c r="AY87" s="21" t="s">
        <v>119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21" t="s">
        <v>17</v>
      </c>
      <c r="BK87" s="206">
        <f>ROUND(I87*H87,2)</f>
        <v>0</v>
      </c>
      <c r="BL87" s="21" t="s">
        <v>126</v>
      </c>
      <c r="BM87" s="21" t="s">
        <v>127</v>
      </c>
    </row>
    <row r="88" s="1" customFormat="1" ht="16.5" customHeight="1">
      <c r="B88" s="194"/>
      <c r="C88" s="195" t="s">
        <v>77</v>
      </c>
      <c r="D88" s="195" t="s">
        <v>122</v>
      </c>
      <c r="E88" s="196" t="s">
        <v>128</v>
      </c>
      <c r="F88" s="197" t="s">
        <v>129</v>
      </c>
      <c r="G88" s="198" t="s">
        <v>130</v>
      </c>
      <c r="H88" s="199">
        <v>1</v>
      </c>
      <c r="I88" s="200"/>
      <c r="J88" s="201">
        <f>ROUND(I88*H88,2)</f>
        <v>0</v>
      </c>
      <c r="K88" s="197" t="s">
        <v>5</v>
      </c>
      <c r="L88" s="43"/>
      <c r="M88" s="202" t="s">
        <v>5</v>
      </c>
      <c r="N88" s="203" t="s">
        <v>43</v>
      </c>
      <c r="O88" s="44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AR88" s="21" t="s">
        <v>126</v>
      </c>
      <c r="AT88" s="21" t="s">
        <v>122</v>
      </c>
      <c r="AU88" s="21" t="s">
        <v>77</v>
      </c>
      <c r="AY88" s="21" t="s">
        <v>119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21" t="s">
        <v>17</v>
      </c>
      <c r="BK88" s="206">
        <f>ROUND(I88*H88,2)</f>
        <v>0</v>
      </c>
      <c r="BL88" s="21" t="s">
        <v>126</v>
      </c>
      <c r="BM88" s="21" t="s">
        <v>131</v>
      </c>
    </row>
    <row r="89" s="1" customFormat="1" ht="16.5" customHeight="1">
      <c r="B89" s="194"/>
      <c r="C89" s="195" t="s">
        <v>132</v>
      </c>
      <c r="D89" s="195" t="s">
        <v>122</v>
      </c>
      <c r="E89" s="196" t="s">
        <v>133</v>
      </c>
      <c r="F89" s="197" t="s">
        <v>134</v>
      </c>
      <c r="G89" s="198" t="s">
        <v>125</v>
      </c>
      <c r="H89" s="199">
        <v>10</v>
      </c>
      <c r="I89" s="200"/>
      <c r="J89" s="201">
        <f>ROUND(I89*H89,2)</f>
        <v>0</v>
      </c>
      <c r="K89" s="197" t="s">
        <v>5</v>
      </c>
      <c r="L89" s="43"/>
      <c r="M89" s="202" t="s">
        <v>5</v>
      </c>
      <c r="N89" s="203" t="s">
        <v>43</v>
      </c>
      <c r="O89" s="44"/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AR89" s="21" t="s">
        <v>126</v>
      </c>
      <c r="AT89" s="21" t="s">
        <v>122</v>
      </c>
      <c r="AU89" s="21" t="s">
        <v>77</v>
      </c>
      <c r="AY89" s="21" t="s">
        <v>119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21" t="s">
        <v>17</v>
      </c>
      <c r="BK89" s="206">
        <f>ROUND(I89*H89,2)</f>
        <v>0</v>
      </c>
      <c r="BL89" s="21" t="s">
        <v>126</v>
      </c>
      <c r="BM89" s="21" t="s">
        <v>135</v>
      </c>
    </row>
    <row r="90" s="1" customFormat="1" ht="16.5" customHeight="1">
      <c r="B90" s="194"/>
      <c r="C90" s="195" t="s">
        <v>136</v>
      </c>
      <c r="D90" s="195" t="s">
        <v>122</v>
      </c>
      <c r="E90" s="196" t="s">
        <v>137</v>
      </c>
      <c r="F90" s="197" t="s">
        <v>138</v>
      </c>
      <c r="G90" s="198" t="s">
        <v>125</v>
      </c>
      <c r="H90" s="199">
        <v>50</v>
      </c>
      <c r="I90" s="200"/>
      <c r="J90" s="201">
        <f>ROUND(I90*H90,2)</f>
        <v>0</v>
      </c>
      <c r="K90" s="197" t="s">
        <v>5</v>
      </c>
      <c r="L90" s="43"/>
      <c r="M90" s="202" t="s">
        <v>5</v>
      </c>
      <c r="N90" s="203" t="s">
        <v>43</v>
      </c>
      <c r="O90" s="44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AR90" s="21" t="s">
        <v>126</v>
      </c>
      <c r="AT90" s="21" t="s">
        <v>122</v>
      </c>
      <c r="AU90" s="21" t="s">
        <v>77</v>
      </c>
      <c r="AY90" s="21" t="s">
        <v>119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21" t="s">
        <v>17</v>
      </c>
      <c r="BK90" s="206">
        <f>ROUND(I90*H90,2)</f>
        <v>0</v>
      </c>
      <c r="BL90" s="21" t="s">
        <v>126</v>
      </c>
      <c r="BM90" s="21" t="s">
        <v>139</v>
      </c>
    </row>
    <row r="91" s="1" customFormat="1" ht="16.5" customHeight="1">
      <c r="B91" s="194"/>
      <c r="C91" s="195" t="s">
        <v>140</v>
      </c>
      <c r="D91" s="195" t="s">
        <v>122</v>
      </c>
      <c r="E91" s="196" t="s">
        <v>141</v>
      </c>
      <c r="F91" s="197" t="s">
        <v>142</v>
      </c>
      <c r="G91" s="198" t="s">
        <v>125</v>
      </c>
      <c r="H91" s="199">
        <v>20</v>
      </c>
      <c r="I91" s="200"/>
      <c r="J91" s="201">
        <f>ROUND(I91*H91,2)</f>
        <v>0</v>
      </c>
      <c r="K91" s="197" t="s">
        <v>5</v>
      </c>
      <c r="L91" s="43"/>
      <c r="M91" s="202" t="s">
        <v>5</v>
      </c>
      <c r="N91" s="203" t="s">
        <v>43</v>
      </c>
      <c r="O91" s="44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AR91" s="21" t="s">
        <v>126</v>
      </c>
      <c r="AT91" s="21" t="s">
        <v>122</v>
      </c>
      <c r="AU91" s="21" t="s">
        <v>77</v>
      </c>
      <c r="AY91" s="21" t="s">
        <v>119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21" t="s">
        <v>17</v>
      </c>
      <c r="BK91" s="206">
        <f>ROUND(I91*H91,2)</f>
        <v>0</v>
      </c>
      <c r="BL91" s="21" t="s">
        <v>126</v>
      </c>
      <c r="BM91" s="21" t="s">
        <v>143</v>
      </c>
    </row>
    <row r="92" s="1" customFormat="1" ht="16.5" customHeight="1">
      <c r="B92" s="194"/>
      <c r="C92" s="195" t="s">
        <v>144</v>
      </c>
      <c r="D92" s="195" t="s">
        <v>122</v>
      </c>
      <c r="E92" s="196" t="s">
        <v>145</v>
      </c>
      <c r="F92" s="197" t="s">
        <v>146</v>
      </c>
      <c r="G92" s="198" t="s">
        <v>125</v>
      </c>
      <c r="H92" s="199">
        <v>30</v>
      </c>
      <c r="I92" s="200"/>
      <c r="J92" s="201">
        <f>ROUND(I92*H92,2)</f>
        <v>0</v>
      </c>
      <c r="K92" s="197" t="s">
        <v>5</v>
      </c>
      <c r="L92" s="43"/>
      <c r="M92" s="202" t="s">
        <v>5</v>
      </c>
      <c r="N92" s="203" t="s">
        <v>43</v>
      </c>
      <c r="O92" s="44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AR92" s="21" t="s">
        <v>126</v>
      </c>
      <c r="AT92" s="21" t="s">
        <v>122</v>
      </c>
      <c r="AU92" s="21" t="s">
        <v>77</v>
      </c>
      <c r="AY92" s="21" t="s">
        <v>119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21" t="s">
        <v>17</v>
      </c>
      <c r="BK92" s="206">
        <f>ROUND(I92*H92,2)</f>
        <v>0</v>
      </c>
      <c r="BL92" s="21" t="s">
        <v>126</v>
      </c>
      <c r="BM92" s="21" t="s">
        <v>147</v>
      </c>
    </row>
    <row r="93" s="1" customFormat="1" ht="16.5" customHeight="1">
      <c r="B93" s="194"/>
      <c r="C93" s="195" t="s">
        <v>148</v>
      </c>
      <c r="D93" s="195" t="s">
        <v>122</v>
      </c>
      <c r="E93" s="196" t="s">
        <v>149</v>
      </c>
      <c r="F93" s="197" t="s">
        <v>150</v>
      </c>
      <c r="G93" s="198" t="s">
        <v>130</v>
      </c>
      <c r="H93" s="199">
        <v>1</v>
      </c>
      <c r="I93" s="200"/>
      <c r="J93" s="201">
        <f>ROUND(I93*H93,2)</f>
        <v>0</v>
      </c>
      <c r="K93" s="197" t="s">
        <v>5</v>
      </c>
      <c r="L93" s="43"/>
      <c r="M93" s="202" t="s">
        <v>5</v>
      </c>
      <c r="N93" s="203" t="s">
        <v>43</v>
      </c>
      <c r="O93" s="44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AR93" s="21" t="s">
        <v>126</v>
      </c>
      <c r="AT93" s="21" t="s">
        <v>122</v>
      </c>
      <c r="AU93" s="21" t="s">
        <v>77</v>
      </c>
      <c r="AY93" s="21" t="s">
        <v>119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21" t="s">
        <v>17</v>
      </c>
      <c r="BK93" s="206">
        <f>ROUND(I93*H93,2)</f>
        <v>0</v>
      </c>
      <c r="BL93" s="21" t="s">
        <v>126</v>
      </c>
      <c r="BM93" s="21" t="s">
        <v>151</v>
      </c>
    </row>
    <row r="94" s="1" customFormat="1" ht="16.5" customHeight="1">
      <c r="B94" s="194"/>
      <c r="C94" s="195" t="s">
        <v>152</v>
      </c>
      <c r="D94" s="195" t="s">
        <v>122</v>
      </c>
      <c r="E94" s="196" t="s">
        <v>153</v>
      </c>
      <c r="F94" s="197" t="s">
        <v>154</v>
      </c>
      <c r="G94" s="198" t="s">
        <v>130</v>
      </c>
      <c r="H94" s="199">
        <v>1</v>
      </c>
      <c r="I94" s="200"/>
      <c r="J94" s="201">
        <f>ROUND(I94*H94,2)</f>
        <v>0</v>
      </c>
      <c r="K94" s="197" t="s">
        <v>5</v>
      </c>
      <c r="L94" s="43"/>
      <c r="M94" s="202" t="s">
        <v>5</v>
      </c>
      <c r="N94" s="203" t="s">
        <v>43</v>
      </c>
      <c r="O94" s="44"/>
      <c r="P94" s="204">
        <f>O94*H94</f>
        <v>0</v>
      </c>
      <c r="Q94" s="204">
        <v>0</v>
      </c>
      <c r="R94" s="204">
        <f>Q94*H94</f>
        <v>0</v>
      </c>
      <c r="S94" s="204">
        <v>0</v>
      </c>
      <c r="T94" s="205">
        <f>S94*H94</f>
        <v>0</v>
      </c>
      <c r="AR94" s="21" t="s">
        <v>126</v>
      </c>
      <c r="AT94" s="21" t="s">
        <v>122</v>
      </c>
      <c r="AU94" s="21" t="s">
        <v>77</v>
      </c>
      <c r="AY94" s="21" t="s">
        <v>119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21" t="s">
        <v>17</v>
      </c>
      <c r="BK94" s="206">
        <f>ROUND(I94*H94,2)</f>
        <v>0</v>
      </c>
      <c r="BL94" s="21" t="s">
        <v>126</v>
      </c>
      <c r="BM94" s="21" t="s">
        <v>155</v>
      </c>
    </row>
    <row r="95" s="1" customFormat="1" ht="16.5" customHeight="1">
      <c r="B95" s="194"/>
      <c r="C95" s="195" t="s">
        <v>156</v>
      </c>
      <c r="D95" s="195" t="s">
        <v>122</v>
      </c>
      <c r="E95" s="196" t="s">
        <v>157</v>
      </c>
      <c r="F95" s="197" t="s">
        <v>158</v>
      </c>
      <c r="G95" s="198" t="s">
        <v>130</v>
      </c>
      <c r="H95" s="199">
        <v>6</v>
      </c>
      <c r="I95" s="200"/>
      <c r="J95" s="201">
        <f>ROUND(I95*H95,2)</f>
        <v>0</v>
      </c>
      <c r="K95" s="197" t="s">
        <v>5</v>
      </c>
      <c r="L95" s="43"/>
      <c r="M95" s="202" t="s">
        <v>5</v>
      </c>
      <c r="N95" s="203" t="s">
        <v>43</v>
      </c>
      <c r="O95" s="44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AR95" s="21" t="s">
        <v>126</v>
      </c>
      <c r="AT95" s="21" t="s">
        <v>122</v>
      </c>
      <c r="AU95" s="21" t="s">
        <v>77</v>
      </c>
      <c r="AY95" s="21" t="s">
        <v>119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21" t="s">
        <v>17</v>
      </c>
      <c r="BK95" s="206">
        <f>ROUND(I95*H95,2)</f>
        <v>0</v>
      </c>
      <c r="BL95" s="21" t="s">
        <v>126</v>
      </c>
      <c r="BM95" s="21" t="s">
        <v>159</v>
      </c>
    </row>
    <row r="96" s="1" customFormat="1" ht="16.5" customHeight="1">
      <c r="B96" s="194"/>
      <c r="C96" s="195" t="s">
        <v>160</v>
      </c>
      <c r="D96" s="195" t="s">
        <v>122</v>
      </c>
      <c r="E96" s="196" t="s">
        <v>161</v>
      </c>
      <c r="F96" s="197" t="s">
        <v>162</v>
      </c>
      <c r="G96" s="198" t="s">
        <v>125</v>
      </c>
      <c r="H96" s="199">
        <v>20</v>
      </c>
      <c r="I96" s="200"/>
      <c r="J96" s="201">
        <f>ROUND(I96*H96,2)</f>
        <v>0</v>
      </c>
      <c r="K96" s="197" t="s">
        <v>5</v>
      </c>
      <c r="L96" s="43"/>
      <c r="M96" s="202" t="s">
        <v>5</v>
      </c>
      <c r="N96" s="203" t="s">
        <v>43</v>
      </c>
      <c r="O96" s="44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AR96" s="21" t="s">
        <v>126</v>
      </c>
      <c r="AT96" s="21" t="s">
        <v>122</v>
      </c>
      <c r="AU96" s="21" t="s">
        <v>77</v>
      </c>
      <c r="AY96" s="21" t="s">
        <v>119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21" t="s">
        <v>17</v>
      </c>
      <c r="BK96" s="206">
        <f>ROUND(I96*H96,2)</f>
        <v>0</v>
      </c>
      <c r="BL96" s="21" t="s">
        <v>126</v>
      </c>
      <c r="BM96" s="21" t="s">
        <v>163</v>
      </c>
    </row>
    <row r="97" s="1" customFormat="1" ht="25.5" customHeight="1">
      <c r="B97" s="194"/>
      <c r="C97" s="195" t="s">
        <v>164</v>
      </c>
      <c r="D97" s="195" t="s">
        <v>122</v>
      </c>
      <c r="E97" s="196" t="s">
        <v>165</v>
      </c>
      <c r="F97" s="197" t="s">
        <v>166</v>
      </c>
      <c r="G97" s="198" t="s">
        <v>130</v>
      </c>
      <c r="H97" s="199">
        <v>1</v>
      </c>
      <c r="I97" s="200"/>
      <c r="J97" s="201">
        <f>ROUND(I97*H97,2)</f>
        <v>0</v>
      </c>
      <c r="K97" s="197" t="s">
        <v>5</v>
      </c>
      <c r="L97" s="43"/>
      <c r="M97" s="202" t="s">
        <v>5</v>
      </c>
      <c r="N97" s="203" t="s">
        <v>43</v>
      </c>
      <c r="O97" s="44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AR97" s="21" t="s">
        <v>126</v>
      </c>
      <c r="AT97" s="21" t="s">
        <v>122</v>
      </c>
      <c r="AU97" s="21" t="s">
        <v>77</v>
      </c>
      <c r="AY97" s="21" t="s">
        <v>119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21" t="s">
        <v>17</v>
      </c>
      <c r="BK97" s="206">
        <f>ROUND(I97*H97,2)</f>
        <v>0</v>
      </c>
      <c r="BL97" s="21" t="s">
        <v>126</v>
      </c>
      <c r="BM97" s="21" t="s">
        <v>167</v>
      </c>
    </row>
    <row r="98" s="1" customFormat="1" ht="16.5" customHeight="1">
      <c r="B98" s="194"/>
      <c r="C98" s="195" t="s">
        <v>168</v>
      </c>
      <c r="D98" s="195" t="s">
        <v>122</v>
      </c>
      <c r="E98" s="196" t="s">
        <v>169</v>
      </c>
      <c r="F98" s="197" t="s">
        <v>170</v>
      </c>
      <c r="G98" s="198" t="s">
        <v>130</v>
      </c>
      <c r="H98" s="199">
        <v>1</v>
      </c>
      <c r="I98" s="200"/>
      <c r="J98" s="201">
        <f>ROUND(I98*H98,2)</f>
        <v>0</v>
      </c>
      <c r="K98" s="197" t="s">
        <v>5</v>
      </c>
      <c r="L98" s="43"/>
      <c r="M98" s="202" t="s">
        <v>5</v>
      </c>
      <c r="N98" s="203" t="s">
        <v>43</v>
      </c>
      <c r="O98" s="44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AR98" s="21" t="s">
        <v>126</v>
      </c>
      <c r="AT98" s="21" t="s">
        <v>122</v>
      </c>
      <c r="AU98" s="21" t="s">
        <v>77</v>
      </c>
      <c r="AY98" s="21" t="s">
        <v>119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21" t="s">
        <v>17</v>
      </c>
      <c r="BK98" s="206">
        <f>ROUND(I98*H98,2)</f>
        <v>0</v>
      </c>
      <c r="BL98" s="21" t="s">
        <v>126</v>
      </c>
      <c r="BM98" s="21" t="s">
        <v>171</v>
      </c>
    </row>
    <row r="99" s="1" customFormat="1" ht="25.5" customHeight="1">
      <c r="B99" s="194"/>
      <c r="C99" s="195" t="s">
        <v>172</v>
      </c>
      <c r="D99" s="195" t="s">
        <v>122</v>
      </c>
      <c r="E99" s="196" t="s">
        <v>173</v>
      </c>
      <c r="F99" s="197" t="s">
        <v>174</v>
      </c>
      <c r="G99" s="198" t="s">
        <v>130</v>
      </c>
      <c r="H99" s="199">
        <v>3</v>
      </c>
      <c r="I99" s="200"/>
      <c r="J99" s="201">
        <f>ROUND(I99*H99,2)</f>
        <v>0</v>
      </c>
      <c r="K99" s="197" t="s">
        <v>5</v>
      </c>
      <c r="L99" s="43"/>
      <c r="M99" s="202" t="s">
        <v>5</v>
      </c>
      <c r="N99" s="203" t="s">
        <v>43</v>
      </c>
      <c r="O99" s="44"/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AR99" s="21" t="s">
        <v>126</v>
      </c>
      <c r="AT99" s="21" t="s">
        <v>122</v>
      </c>
      <c r="AU99" s="21" t="s">
        <v>77</v>
      </c>
      <c r="AY99" s="21" t="s">
        <v>119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21" t="s">
        <v>17</v>
      </c>
      <c r="BK99" s="206">
        <f>ROUND(I99*H99,2)</f>
        <v>0</v>
      </c>
      <c r="BL99" s="21" t="s">
        <v>126</v>
      </c>
      <c r="BM99" s="21" t="s">
        <v>175</v>
      </c>
    </row>
    <row r="100" s="1" customFormat="1" ht="16.5" customHeight="1">
      <c r="B100" s="194"/>
      <c r="C100" s="195" t="s">
        <v>176</v>
      </c>
      <c r="D100" s="195" t="s">
        <v>122</v>
      </c>
      <c r="E100" s="196" t="s">
        <v>177</v>
      </c>
      <c r="F100" s="197" t="s">
        <v>178</v>
      </c>
      <c r="G100" s="198" t="s">
        <v>130</v>
      </c>
      <c r="H100" s="199">
        <v>3</v>
      </c>
      <c r="I100" s="200"/>
      <c r="J100" s="201">
        <f>ROUND(I100*H100,2)</f>
        <v>0</v>
      </c>
      <c r="K100" s="197" t="s">
        <v>5</v>
      </c>
      <c r="L100" s="43"/>
      <c r="M100" s="202" t="s">
        <v>5</v>
      </c>
      <c r="N100" s="203" t="s">
        <v>43</v>
      </c>
      <c r="O100" s="44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AR100" s="21" t="s">
        <v>126</v>
      </c>
      <c r="AT100" s="21" t="s">
        <v>122</v>
      </c>
      <c r="AU100" s="21" t="s">
        <v>77</v>
      </c>
      <c r="AY100" s="21" t="s">
        <v>119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21" t="s">
        <v>17</v>
      </c>
      <c r="BK100" s="206">
        <f>ROUND(I100*H100,2)</f>
        <v>0</v>
      </c>
      <c r="BL100" s="21" t="s">
        <v>126</v>
      </c>
      <c r="BM100" s="21" t="s">
        <v>179</v>
      </c>
    </row>
    <row r="101" s="1" customFormat="1" ht="16.5" customHeight="1">
      <c r="B101" s="194"/>
      <c r="C101" s="195" t="s">
        <v>11</v>
      </c>
      <c r="D101" s="195" t="s">
        <v>122</v>
      </c>
      <c r="E101" s="196" t="s">
        <v>180</v>
      </c>
      <c r="F101" s="197" t="s">
        <v>181</v>
      </c>
      <c r="G101" s="198" t="s">
        <v>130</v>
      </c>
      <c r="H101" s="199">
        <v>6</v>
      </c>
      <c r="I101" s="200"/>
      <c r="J101" s="201">
        <f>ROUND(I101*H101,2)</f>
        <v>0</v>
      </c>
      <c r="K101" s="197" t="s">
        <v>5</v>
      </c>
      <c r="L101" s="43"/>
      <c r="M101" s="202" t="s">
        <v>5</v>
      </c>
      <c r="N101" s="203" t="s">
        <v>43</v>
      </c>
      <c r="O101" s="44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AR101" s="21" t="s">
        <v>126</v>
      </c>
      <c r="AT101" s="21" t="s">
        <v>122</v>
      </c>
      <c r="AU101" s="21" t="s">
        <v>77</v>
      </c>
      <c r="AY101" s="21" t="s">
        <v>119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21" t="s">
        <v>17</v>
      </c>
      <c r="BK101" s="206">
        <f>ROUND(I101*H101,2)</f>
        <v>0</v>
      </c>
      <c r="BL101" s="21" t="s">
        <v>126</v>
      </c>
      <c r="BM101" s="21" t="s">
        <v>182</v>
      </c>
    </row>
    <row r="102" s="1" customFormat="1" ht="16.5" customHeight="1">
      <c r="B102" s="194"/>
      <c r="C102" s="195" t="s">
        <v>126</v>
      </c>
      <c r="D102" s="195" t="s">
        <v>122</v>
      </c>
      <c r="E102" s="196" t="s">
        <v>183</v>
      </c>
      <c r="F102" s="197" t="s">
        <v>184</v>
      </c>
      <c r="G102" s="198" t="s">
        <v>185</v>
      </c>
      <c r="H102" s="207"/>
      <c r="I102" s="200"/>
      <c r="J102" s="201">
        <f>ROUND(I102*H102,2)</f>
        <v>0</v>
      </c>
      <c r="K102" s="197" t="s">
        <v>5</v>
      </c>
      <c r="L102" s="43"/>
      <c r="M102" s="202" t="s">
        <v>5</v>
      </c>
      <c r="N102" s="203" t="s">
        <v>43</v>
      </c>
      <c r="O102" s="44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AR102" s="21" t="s">
        <v>126</v>
      </c>
      <c r="AT102" s="21" t="s">
        <v>122</v>
      </c>
      <c r="AU102" s="21" t="s">
        <v>77</v>
      </c>
      <c r="AY102" s="21" t="s">
        <v>119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21" t="s">
        <v>17</v>
      </c>
      <c r="BK102" s="206">
        <f>ROUND(I102*H102,2)</f>
        <v>0</v>
      </c>
      <c r="BL102" s="21" t="s">
        <v>126</v>
      </c>
      <c r="BM102" s="21" t="s">
        <v>186</v>
      </c>
    </row>
    <row r="103" s="1" customFormat="1" ht="16.5" customHeight="1">
      <c r="B103" s="194"/>
      <c r="C103" s="195" t="s">
        <v>187</v>
      </c>
      <c r="D103" s="195" t="s">
        <v>122</v>
      </c>
      <c r="E103" s="196" t="s">
        <v>188</v>
      </c>
      <c r="F103" s="197" t="s">
        <v>189</v>
      </c>
      <c r="G103" s="198" t="s">
        <v>185</v>
      </c>
      <c r="H103" s="207"/>
      <c r="I103" s="200"/>
      <c r="J103" s="201">
        <f>ROUND(I103*H103,2)</f>
        <v>0</v>
      </c>
      <c r="K103" s="197" t="s">
        <v>5</v>
      </c>
      <c r="L103" s="43"/>
      <c r="M103" s="202" t="s">
        <v>5</v>
      </c>
      <c r="N103" s="203" t="s">
        <v>43</v>
      </c>
      <c r="O103" s="44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AR103" s="21" t="s">
        <v>126</v>
      </c>
      <c r="AT103" s="21" t="s">
        <v>122</v>
      </c>
      <c r="AU103" s="21" t="s">
        <v>77</v>
      </c>
      <c r="AY103" s="21" t="s">
        <v>119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21" t="s">
        <v>17</v>
      </c>
      <c r="BK103" s="206">
        <f>ROUND(I103*H103,2)</f>
        <v>0</v>
      </c>
      <c r="BL103" s="21" t="s">
        <v>126</v>
      </c>
      <c r="BM103" s="21" t="s">
        <v>190</v>
      </c>
    </row>
    <row r="104" s="1" customFormat="1" ht="16.5" customHeight="1">
      <c r="B104" s="194"/>
      <c r="C104" s="195" t="s">
        <v>191</v>
      </c>
      <c r="D104" s="195" t="s">
        <v>122</v>
      </c>
      <c r="E104" s="196" t="s">
        <v>192</v>
      </c>
      <c r="F104" s="197" t="s">
        <v>193</v>
      </c>
      <c r="G104" s="198" t="s">
        <v>185</v>
      </c>
      <c r="H104" s="207"/>
      <c r="I104" s="200"/>
      <c r="J104" s="201">
        <f>ROUND(I104*H104,2)</f>
        <v>0</v>
      </c>
      <c r="K104" s="197" t="s">
        <v>5</v>
      </c>
      <c r="L104" s="43"/>
      <c r="M104" s="202" t="s">
        <v>5</v>
      </c>
      <c r="N104" s="203" t="s">
        <v>43</v>
      </c>
      <c r="O104" s="44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AR104" s="21" t="s">
        <v>126</v>
      </c>
      <c r="AT104" s="21" t="s">
        <v>122</v>
      </c>
      <c r="AU104" s="21" t="s">
        <v>77</v>
      </c>
      <c r="AY104" s="21" t="s">
        <v>119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21" t="s">
        <v>17</v>
      </c>
      <c r="BK104" s="206">
        <f>ROUND(I104*H104,2)</f>
        <v>0</v>
      </c>
      <c r="BL104" s="21" t="s">
        <v>126</v>
      </c>
      <c r="BM104" s="21" t="s">
        <v>194</v>
      </c>
    </row>
    <row r="105" s="10" customFormat="1" ht="29.88" customHeight="1">
      <c r="B105" s="181"/>
      <c r="D105" s="182" t="s">
        <v>71</v>
      </c>
      <c r="E105" s="192" t="s">
        <v>195</v>
      </c>
      <c r="F105" s="192" t="s">
        <v>196</v>
      </c>
      <c r="I105" s="184"/>
      <c r="J105" s="193">
        <f>BK105</f>
        <v>0</v>
      </c>
      <c r="L105" s="181"/>
      <c r="M105" s="186"/>
      <c r="N105" s="187"/>
      <c r="O105" s="187"/>
      <c r="P105" s="188">
        <f>SUM(P106:P133)</f>
        <v>0</v>
      </c>
      <c r="Q105" s="187"/>
      <c r="R105" s="188">
        <f>SUM(R106:R133)</f>
        <v>0</v>
      </c>
      <c r="S105" s="187"/>
      <c r="T105" s="189">
        <f>SUM(T106:T133)</f>
        <v>0</v>
      </c>
      <c r="AR105" s="182" t="s">
        <v>77</v>
      </c>
      <c r="AT105" s="190" t="s">
        <v>71</v>
      </c>
      <c r="AU105" s="190" t="s">
        <v>17</v>
      </c>
      <c r="AY105" s="182" t="s">
        <v>119</v>
      </c>
      <c r="BK105" s="191">
        <f>SUM(BK106:BK133)</f>
        <v>0</v>
      </c>
    </row>
    <row r="106" s="1" customFormat="1" ht="16.5" customHeight="1">
      <c r="B106" s="194"/>
      <c r="C106" s="195" t="s">
        <v>197</v>
      </c>
      <c r="D106" s="195" t="s">
        <v>122</v>
      </c>
      <c r="E106" s="196" t="s">
        <v>198</v>
      </c>
      <c r="F106" s="197" t="s">
        <v>199</v>
      </c>
      <c r="G106" s="198" t="s">
        <v>125</v>
      </c>
      <c r="H106" s="199">
        <v>170</v>
      </c>
      <c r="I106" s="200"/>
      <c r="J106" s="201">
        <f>ROUND(I106*H106,2)</f>
        <v>0</v>
      </c>
      <c r="K106" s="197" t="s">
        <v>5</v>
      </c>
      <c r="L106" s="43"/>
      <c r="M106" s="202" t="s">
        <v>5</v>
      </c>
      <c r="N106" s="203" t="s">
        <v>43</v>
      </c>
      <c r="O106" s="44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AR106" s="21" t="s">
        <v>126</v>
      </c>
      <c r="AT106" s="21" t="s">
        <v>122</v>
      </c>
      <c r="AU106" s="21" t="s">
        <v>77</v>
      </c>
      <c r="AY106" s="21" t="s">
        <v>119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21" t="s">
        <v>17</v>
      </c>
      <c r="BK106" s="206">
        <f>ROUND(I106*H106,2)</f>
        <v>0</v>
      </c>
      <c r="BL106" s="21" t="s">
        <v>126</v>
      </c>
      <c r="BM106" s="21" t="s">
        <v>200</v>
      </c>
    </row>
    <row r="107" s="1" customFormat="1" ht="16.5" customHeight="1">
      <c r="B107" s="194"/>
      <c r="C107" s="195" t="s">
        <v>201</v>
      </c>
      <c r="D107" s="195" t="s">
        <v>122</v>
      </c>
      <c r="E107" s="196" t="s">
        <v>202</v>
      </c>
      <c r="F107" s="197" t="s">
        <v>203</v>
      </c>
      <c r="G107" s="198" t="s">
        <v>204</v>
      </c>
      <c r="H107" s="199">
        <v>35</v>
      </c>
      <c r="I107" s="200"/>
      <c r="J107" s="201">
        <f>ROUND(I107*H107,2)</f>
        <v>0</v>
      </c>
      <c r="K107" s="197" t="s">
        <v>5</v>
      </c>
      <c r="L107" s="43"/>
      <c r="M107" s="202" t="s">
        <v>5</v>
      </c>
      <c r="N107" s="203" t="s">
        <v>43</v>
      </c>
      <c r="O107" s="44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AR107" s="21" t="s">
        <v>126</v>
      </c>
      <c r="AT107" s="21" t="s">
        <v>122</v>
      </c>
      <c r="AU107" s="21" t="s">
        <v>77</v>
      </c>
      <c r="AY107" s="21" t="s">
        <v>119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21" t="s">
        <v>17</v>
      </c>
      <c r="BK107" s="206">
        <f>ROUND(I107*H107,2)</f>
        <v>0</v>
      </c>
      <c r="BL107" s="21" t="s">
        <v>126</v>
      </c>
      <c r="BM107" s="21" t="s">
        <v>205</v>
      </c>
    </row>
    <row r="108" s="1" customFormat="1" ht="16.5" customHeight="1">
      <c r="B108" s="194"/>
      <c r="C108" s="195" t="s">
        <v>10</v>
      </c>
      <c r="D108" s="195" t="s">
        <v>122</v>
      </c>
      <c r="E108" s="196" t="s">
        <v>206</v>
      </c>
      <c r="F108" s="197" t="s">
        <v>207</v>
      </c>
      <c r="G108" s="198" t="s">
        <v>130</v>
      </c>
      <c r="H108" s="199">
        <v>10</v>
      </c>
      <c r="I108" s="200"/>
      <c r="J108" s="201">
        <f>ROUND(I108*H108,2)</f>
        <v>0</v>
      </c>
      <c r="K108" s="197" t="s">
        <v>5</v>
      </c>
      <c r="L108" s="43"/>
      <c r="M108" s="202" t="s">
        <v>5</v>
      </c>
      <c r="N108" s="203" t="s">
        <v>43</v>
      </c>
      <c r="O108" s="44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AR108" s="21" t="s">
        <v>126</v>
      </c>
      <c r="AT108" s="21" t="s">
        <v>122</v>
      </c>
      <c r="AU108" s="21" t="s">
        <v>77</v>
      </c>
      <c r="AY108" s="21" t="s">
        <v>119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21" t="s">
        <v>17</v>
      </c>
      <c r="BK108" s="206">
        <f>ROUND(I108*H108,2)</f>
        <v>0</v>
      </c>
      <c r="BL108" s="21" t="s">
        <v>126</v>
      </c>
      <c r="BM108" s="21" t="s">
        <v>208</v>
      </c>
    </row>
    <row r="109" s="1" customFormat="1" ht="16.5" customHeight="1">
      <c r="B109" s="194"/>
      <c r="C109" s="195" t="s">
        <v>209</v>
      </c>
      <c r="D109" s="195" t="s">
        <v>122</v>
      </c>
      <c r="E109" s="196" t="s">
        <v>210</v>
      </c>
      <c r="F109" s="197" t="s">
        <v>211</v>
      </c>
      <c r="G109" s="198" t="s">
        <v>130</v>
      </c>
      <c r="H109" s="199">
        <v>110</v>
      </c>
      <c r="I109" s="200"/>
      <c r="J109" s="201">
        <f>ROUND(I109*H109,2)</f>
        <v>0</v>
      </c>
      <c r="K109" s="197" t="s">
        <v>5</v>
      </c>
      <c r="L109" s="43"/>
      <c r="M109" s="202" t="s">
        <v>5</v>
      </c>
      <c r="N109" s="203" t="s">
        <v>43</v>
      </c>
      <c r="O109" s="44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5">
        <f>S109*H109</f>
        <v>0</v>
      </c>
      <c r="AR109" s="21" t="s">
        <v>126</v>
      </c>
      <c r="AT109" s="21" t="s">
        <v>122</v>
      </c>
      <c r="AU109" s="21" t="s">
        <v>77</v>
      </c>
      <c r="AY109" s="21" t="s">
        <v>119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21" t="s">
        <v>17</v>
      </c>
      <c r="BK109" s="206">
        <f>ROUND(I109*H109,2)</f>
        <v>0</v>
      </c>
      <c r="BL109" s="21" t="s">
        <v>126</v>
      </c>
      <c r="BM109" s="21" t="s">
        <v>212</v>
      </c>
    </row>
    <row r="110" s="1" customFormat="1" ht="16.5" customHeight="1">
      <c r="B110" s="194"/>
      <c r="C110" s="195" t="s">
        <v>213</v>
      </c>
      <c r="D110" s="195" t="s">
        <v>122</v>
      </c>
      <c r="E110" s="196" t="s">
        <v>214</v>
      </c>
      <c r="F110" s="197" t="s">
        <v>215</v>
      </c>
      <c r="G110" s="198" t="s">
        <v>130</v>
      </c>
      <c r="H110" s="199">
        <v>10</v>
      </c>
      <c r="I110" s="200"/>
      <c r="J110" s="201">
        <f>ROUND(I110*H110,2)</f>
        <v>0</v>
      </c>
      <c r="K110" s="197" t="s">
        <v>5</v>
      </c>
      <c r="L110" s="43"/>
      <c r="M110" s="202" t="s">
        <v>5</v>
      </c>
      <c r="N110" s="203" t="s">
        <v>43</v>
      </c>
      <c r="O110" s="44"/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AR110" s="21" t="s">
        <v>126</v>
      </c>
      <c r="AT110" s="21" t="s">
        <v>122</v>
      </c>
      <c r="AU110" s="21" t="s">
        <v>77</v>
      </c>
      <c r="AY110" s="21" t="s">
        <v>119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21" t="s">
        <v>17</v>
      </c>
      <c r="BK110" s="206">
        <f>ROUND(I110*H110,2)</f>
        <v>0</v>
      </c>
      <c r="BL110" s="21" t="s">
        <v>126</v>
      </c>
      <c r="BM110" s="21" t="s">
        <v>216</v>
      </c>
    </row>
    <row r="111" s="1" customFormat="1" ht="16.5" customHeight="1">
      <c r="B111" s="194"/>
      <c r="C111" s="195" t="s">
        <v>217</v>
      </c>
      <c r="D111" s="195" t="s">
        <v>122</v>
      </c>
      <c r="E111" s="196" t="s">
        <v>218</v>
      </c>
      <c r="F111" s="197" t="s">
        <v>219</v>
      </c>
      <c r="G111" s="198" t="s">
        <v>130</v>
      </c>
      <c r="H111" s="199">
        <v>6</v>
      </c>
      <c r="I111" s="200"/>
      <c r="J111" s="201">
        <f>ROUND(I111*H111,2)</f>
        <v>0</v>
      </c>
      <c r="K111" s="197" t="s">
        <v>5</v>
      </c>
      <c r="L111" s="43"/>
      <c r="M111" s="202" t="s">
        <v>5</v>
      </c>
      <c r="N111" s="203" t="s">
        <v>43</v>
      </c>
      <c r="O111" s="44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AR111" s="21" t="s">
        <v>126</v>
      </c>
      <c r="AT111" s="21" t="s">
        <v>122</v>
      </c>
      <c r="AU111" s="21" t="s">
        <v>77</v>
      </c>
      <c r="AY111" s="21" t="s">
        <v>119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21" t="s">
        <v>17</v>
      </c>
      <c r="BK111" s="206">
        <f>ROUND(I111*H111,2)</f>
        <v>0</v>
      </c>
      <c r="BL111" s="21" t="s">
        <v>126</v>
      </c>
      <c r="BM111" s="21" t="s">
        <v>220</v>
      </c>
    </row>
    <row r="112" s="1" customFormat="1" ht="16.5" customHeight="1">
      <c r="B112" s="194"/>
      <c r="C112" s="195" t="s">
        <v>221</v>
      </c>
      <c r="D112" s="195" t="s">
        <v>122</v>
      </c>
      <c r="E112" s="196" t="s">
        <v>222</v>
      </c>
      <c r="F112" s="197" t="s">
        <v>223</v>
      </c>
      <c r="G112" s="198" t="s">
        <v>130</v>
      </c>
      <c r="H112" s="199">
        <v>8</v>
      </c>
      <c r="I112" s="200"/>
      <c r="J112" s="201">
        <f>ROUND(I112*H112,2)</f>
        <v>0</v>
      </c>
      <c r="K112" s="197" t="s">
        <v>5</v>
      </c>
      <c r="L112" s="43"/>
      <c r="M112" s="202" t="s">
        <v>5</v>
      </c>
      <c r="N112" s="203" t="s">
        <v>43</v>
      </c>
      <c r="O112" s="44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AR112" s="21" t="s">
        <v>126</v>
      </c>
      <c r="AT112" s="21" t="s">
        <v>122</v>
      </c>
      <c r="AU112" s="21" t="s">
        <v>77</v>
      </c>
      <c r="AY112" s="21" t="s">
        <v>119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21" t="s">
        <v>17</v>
      </c>
      <c r="BK112" s="206">
        <f>ROUND(I112*H112,2)</f>
        <v>0</v>
      </c>
      <c r="BL112" s="21" t="s">
        <v>126</v>
      </c>
      <c r="BM112" s="21" t="s">
        <v>224</v>
      </c>
    </row>
    <row r="113" s="1" customFormat="1" ht="16.5" customHeight="1">
      <c r="B113" s="194"/>
      <c r="C113" s="195" t="s">
        <v>225</v>
      </c>
      <c r="D113" s="195" t="s">
        <v>122</v>
      </c>
      <c r="E113" s="196" t="s">
        <v>226</v>
      </c>
      <c r="F113" s="197" t="s">
        <v>227</v>
      </c>
      <c r="G113" s="198" t="s">
        <v>130</v>
      </c>
      <c r="H113" s="199">
        <v>6</v>
      </c>
      <c r="I113" s="200"/>
      <c r="J113" s="201">
        <f>ROUND(I113*H113,2)</f>
        <v>0</v>
      </c>
      <c r="K113" s="197" t="s">
        <v>5</v>
      </c>
      <c r="L113" s="43"/>
      <c r="M113" s="202" t="s">
        <v>5</v>
      </c>
      <c r="N113" s="203" t="s">
        <v>43</v>
      </c>
      <c r="O113" s="44"/>
      <c r="P113" s="204">
        <f>O113*H113</f>
        <v>0</v>
      </c>
      <c r="Q113" s="204">
        <v>0</v>
      </c>
      <c r="R113" s="204">
        <f>Q113*H113</f>
        <v>0</v>
      </c>
      <c r="S113" s="204">
        <v>0</v>
      </c>
      <c r="T113" s="205">
        <f>S113*H113</f>
        <v>0</v>
      </c>
      <c r="AR113" s="21" t="s">
        <v>126</v>
      </c>
      <c r="AT113" s="21" t="s">
        <v>122</v>
      </c>
      <c r="AU113" s="21" t="s">
        <v>77</v>
      </c>
      <c r="AY113" s="21" t="s">
        <v>119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21" t="s">
        <v>17</v>
      </c>
      <c r="BK113" s="206">
        <f>ROUND(I113*H113,2)</f>
        <v>0</v>
      </c>
      <c r="BL113" s="21" t="s">
        <v>126</v>
      </c>
      <c r="BM113" s="21" t="s">
        <v>228</v>
      </c>
    </row>
    <row r="114" s="1" customFormat="1" ht="16.5" customHeight="1">
      <c r="B114" s="194"/>
      <c r="C114" s="195" t="s">
        <v>229</v>
      </c>
      <c r="D114" s="195" t="s">
        <v>122</v>
      </c>
      <c r="E114" s="196" t="s">
        <v>230</v>
      </c>
      <c r="F114" s="197" t="s">
        <v>231</v>
      </c>
      <c r="G114" s="198" t="s">
        <v>130</v>
      </c>
      <c r="H114" s="199">
        <v>2</v>
      </c>
      <c r="I114" s="200"/>
      <c r="J114" s="201">
        <f>ROUND(I114*H114,2)</f>
        <v>0</v>
      </c>
      <c r="K114" s="197" t="s">
        <v>5</v>
      </c>
      <c r="L114" s="43"/>
      <c r="M114" s="202" t="s">
        <v>5</v>
      </c>
      <c r="N114" s="203" t="s">
        <v>43</v>
      </c>
      <c r="O114" s="44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AR114" s="21" t="s">
        <v>126</v>
      </c>
      <c r="AT114" s="21" t="s">
        <v>122</v>
      </c>
      <c r="AU114" s="21" t="s">
        <v>77</v>
      </c>
      <c r="AY114" s="21" t="s">
        <v>119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21" t="s">
        <v>17</v>
      </c>
      <c r="BK114" s="206">
        <f>ROUND(I114*H114,2)</f>
        <v>0</v>
      </c>
      <c r="BL114" s="21" t="s">
        <v>126</v>
      </c>
      <c r="BM114" s="21" t="s">
        <v>232</v>
      </c>
    </row>
    <row r="115" s="1" customFormat="1" ht="16.5" customHeight="1">
      <c r="B115" s="194"/>
      <c r="C115" s="195" t="s">
        <v>233</v>
      </c>
      <c r="D115" s="195" t="s">
        <v>122</v>
      </c>
      <c r="E115" s="196" t="s">
        <v>234</v>
      </c>
      <c r="F115" s="197" t="s">
        <v>235</v>
      </c>
      <c r="G115" s="198" t="s">
        <v>130</v>
      </c>
      <c r="H115" s="199">
        <v>4</v>
      </c>
      <c r="I115" s="200"/>
      <c r="J115" s="201">
        <f>ROUND(I115*H115,2)</f>
        <v>0</v>
      </c>
      <c r="K115" s="197" t="s">
        <v>5</v>
      </c>
      <c r="L115" s="43"/>
      <c r="M115" s="202" t="s">
        <v>5</v>
      </c>
      <c r="N115" s="203" t="s">
        <v>43</v>
      </c>
      <c r="O115" s="44"/>
      <c r="P115" s="204">
        <f>O115*H115</f>
        <v>0</v>
      </c>
      <c r="Q115" s="204">
        <v>0</v>
      </c>
      <c r="R115" s="204">
        <f>Q115*H115</f>
        <v>0</v>
      </c>
      <c r="S115" s="204">
        <v>0</v>
      </c>
      <c r="T115" s="205">
        <f>S115*H115</f>
        <v>0</v>
      </c>
      <c r="AR115" s="21" t="s">
        <v>126</v>
      </c>
      <c r="AT115" s="21" t="s">
        <v>122</v>
      </c>
      <c r="AU115" s="21" t="s">
        <v>77</v>
      </c>
      <c r="AY115" s="21" t="s">
        <v>119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21" t="s">
        <v>17</v>
      </c>
      <c r="BK115" s="206">
        <f>ROUND(I115*H115,2)</f>
        <v>0</v>
      </c>
      <c r="BL115" s="21" t="s">
        <v>126</v>
      </c>
      <c r="BM115" s="21" t="s">
        <v>236</v>
      </c>
    </row>
    <row r="116" s="1" customFormat="1" ht="16.5" customHeight="1">
      <c r="B116" s="194"/>
      <c r="C116" s="195" t="s">
        <v>237</v>
      </c>
      <c r="D116" s="195" t="s">
        <v>122</v>
      </c>
      <c r="E116" s="196" t="s">
        <v>238</v>
      </c>
      <c r="F116" s="197" t="s">
        <v>239</v>
      </c>
      <c r="G116" s="198" t="s">
        <v>130</v>
      </c>
      <c r="H116" s="199">
        <v>4</v>
      </c>
      <c r="I116" s="200"/>
      <c r="J116" s="201">
        <f>ROUND(I116*H116,2)</f>
        <v>0</v>
      </c>
      <c r="K116" s="197" t="s">
        <v>5</v>
      </c>
      <c r="L116" s="43"/>
      <c r="M116" s="202" t="s">
        <v>5</v>
      </c>
      <c r="N116" s="203" t="s">
        <v>43</v>
      </c>
      <c r="O116" s="44"/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AR116" s="21" t="s">
        <v>126</v>
      </c>
      <c r="AT116" s="21" t="s">
        <v>122</v>
      </c>
      <c r="AU116" s="21" t="s">
        <v>77</v>
      </c>
      <c r="AY116" s="21" t="s">
        <v>119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21" t="s">
        <v>17</v>
      </c>
      <c r="BK116" s="206">
        <f>ROUND(I116*H116,2)</f>
        <v>0</v>
      </c>
      <c r="BL116" s="21" t="s">
        <v>126</v>
      </c>
      <c r="BM116" s="21" t="s">
        <v>240</v>
      </c>
    </row>
    <row r="117" s="1" customFormat="1" ht="16.5" customHeight="1">
      <c r="B117" s="194"/>
      <c r="C117" s="195" t="s">
        <v>241</v>
      </c>
      <c r="D117" s="195" t="s">
        <v>122</v>
      </c>
      <c r="E117" s="196" t="s">
        <v>242</v>
      </c>
      <c r="F117" s="197" t="s">
        <v>243</v>
      </c>
      <c r="G117" s="198" t="s">
        <v>130</v>
      </c>
      <c r="H117" s="199">
        <v>4</v>
      </c>
      <c r="I117" s="200"/>
      <c r="J117" s="201">
        <f>ROUND(I117*H117,2)</f>
        <v>0</v>
      </c>
      <c r="K117" s="197" t="s">
        <v>5</v>
      </c>
      <c r="L117" s="43"/>
      <c r="M117" s="202" t="s">
        <v>5</v>
      </c>
      <c r="N117" s="203" t="s">
        <v>43</v>
      </c>
      <c r="O117" s="44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AR117" s="21" t="s">
        <v>126</v>
      </c>
      <c r="AT117" s="21" t="s">
        <v>122</v>
      </c>
      <c r="AU117" s="21" t="s">
        <v>77</v>
      </c>
      <c r="AY117" s="21" t="s">
        <v>119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21" t="s">
        <v>17</v>
      </c>
      <c r="BK117" s="206">
        <f>ROUND(I117*H117,2)</f>
        <v>0</v>
      </c>
      <c r="BL117" s="21" t="s">
        <v>126</v>
      </c>
      <c r="BM117" s="21" t="s">
        <v>244</v>
      </c>
    </row>
    <row r="118" s="1" customFormat="1" ht="16.5" customHeight="1">
      <c r="B118" s="194"/>
      <c r="C118" s="195" t="s">
        <v>245</v>
      </c>
      <c r="D118" s="195" t="s">
        <v>122</v>
      </c>
      <c r="E118" s="196" t="s">
        <v>246</v>
      </c>
      <c r="F118" s="197" t="s">
        <v>247</v>
      </c>
      <c r="G118" s="198" t="s">
        <v>130</v>
      </c>
      <c r="H118" s="199">
        <v>4</v>
      </c>
      <c r="I118" s="200"/>
      <c r="J118" s="201">
        <f>ROUND(I118*H118,2)</f>
        <v>0</v>
      </c>
      <c r="K118" s="197" t="s">
        <v>5</v>
      </c>
      <c r="L118" s="43"/>
      <c r="M118" s="202" t="s">
        <v>5</v>
      </c>
      <c r="N118" s="203" t="s">
        <v>43</v>
      </c>
      <c r="O118" s="44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AR118" s="21" t="s">
        <v>126</v>
      </c>
      <c r="AT118" s="21" t="s">
        <v>122</v>
      </c>
      <c r="AU118" s="21" t="s">
        <v>77</v>
      </c>
      <c r="AY118" s="21" t="s">
        <v>119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21" t="s">
        <v>17</v>
      </c>
      <c r="BK118" s="206">
        <f>ROUND(I118*H118,2)</f>
        <v>0</v>
      </c>
      <c r="BL118" s="21" t="s">
        <v>126</v>
      </c>
      <c r="BM118" s="21" t="s">
        <v>248</v>
      </c>
    </row>
    <row r="119" s="1" customFormat="1" ht="16.5" customHeight="1">
      <c r="B119" s="194"/>
      <c r="C119" s="195" t="s">
        <v>249</v>
      </c>
      <c r="D119" s="195" t="s">
        <v>122</v>
      </c>
      <c r="E119" s="196" t="s">
        <v>250</v>
      </c>
      <c r="F119" s="197" t="s">
        <v>251</v>
      </c>
      <c r="G119" s="198" t="s">
        <v>130</v>
      </c>
      <c r="H119" s="199">
        <v>20</v>
      </c>
      <c r="I119" s="200"/>
      <c r="J119" s="201">
        <f>ROUND(I119*H119,2)</f>
        <v>0</v>
      </c>
      <c r="K119" s="197" t="s">
        <v>5</v>
      </c>
      <c r="L119" s="43"/>
      <c r="M119" s="202" t="s">
        <v>5</v>
      </c>
      <c r="N119" s="203" t="s">
        <v>43</v>
      </c>
      <c r="O119" s="44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AR119" s="21" t="s">
        <v>126</v>
      </c>
      <c r="AT119" s="21" t="s">
        <v>122</v>
      </c>
      <c r="AU119" s="21" t="s">
        <v>77</v>
      </c>
      <c r="AY119" s="21" t="s">
        <v>119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21" t="s">
        <v>17</v>
      </c>
      <c r="BK119" s="206">
        <f>ROUND(I119*H119,2)</f>
        <v>0</v>
      </c>
      <c r="BL119" s="21" t="s">
        <v>126</v>
      </c>
      <c r="BM119" s="21" t="s">
        <v>252</v>
      </c>
    </row>
    <row r="120" s="1" customFormat="1" ht="16.5" customHeight="1">
      <c r="B120" s="194"/>
      <c r="C120" s="195" t="s">
        <v>253</v>
      </c>
      <c r="D120" s="195" t="s">
        <v>122</v>
      </c>
      <c r="E120" s="196" t="s">
        <v>254</v>
      </c>
      <c r="F120" s="197" t="s">
        <v>255</v>
      </c>
      <c r="G120" s="198" t="s">
        <v>130</v>
      </c>
      <c r="H120" s="199">
        <v>2</v>
      </c>
      <c r="I120" s="200"/>
      <c r="J120" s="201">
        <f>ROUND(I120*H120,2)</f>
        <v>0</v>
      </c>
      <c r="K120" s="197" t="s">
        <v>5</v>
      </c>
      <c r="L120" s="43"/>
      <c r="M120" s="202" t="s">
        <v>5</v>
      </c>
      <c r="N120" s="203" t="s">
        <v>43</v>
      </c>
      <c r="O120" s="44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AR120" s="21" t="s">
        <v>126</v>
      </c>
      <c r="AT120" s="21" t="s">
        <v>122</v>
      </c>
      <c r="AU120" s="21" t="s">
        <v>77</v>
      </c>
      <c r="AY120" s="21" t="s">
        <v>119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21" t="s">
        <v>17</v>
      </c>
      <c r="BK120" s="206">
        <f>ROUND(I120*H120,2)</f>
        <v>0</v>
      </c>
      <c r="BL120" s="21" t="s">
        <v>126</v>
      </c>
      <c r="BM120" s="21" t="s">
        <v>256</v>
      </c>
    </row>
    <row r="121" s="1" customFormat="1" ht="16.5" customHeight="1">
      <c r="B121" s="194"/>
      <c r="C121" s="195" t="s">
        <v>257</v>
      </c>
      <c r="D121" s="195" t="s">
        <v>122</v>
      </c>
      <c r="E121" s="196" t="s">
        <v>258</v>
      </c>
      <c r="F121" s="197" t="s">
        <v>259</v>
      </c>
      <c r="G121" s="198" t="s">
        <v>130</v>
      </c>
      <c r="H121" s="199">
        <v>4</v>
      </c>
      <c r="I121" s="200"/>
      <c r="J121" s="201">
        <f>ROUND(I121*H121,2)</f>
        <v>0</v>
      </c>
      <c r="K121" s="197" t="s">
        <v>5</v>
      </c>
      <c r="L121" s="43"/>
      <c r="M121" s="202" t="s">
        <v>5</v>
      </c>
      <c r="N121" s="203" t="s">
        <v>43</v>
      </c>
      <c r="O121" s="44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AR121" s="21" t="s">
        <v>126</v>
      </c>
      <c r="AT121" s="21" t="s">
        <v>122</v>
      </c>
      <c r="AU121" s="21" t="s">
        <v>77</v>
      </c>
      <c r="AY121" s="21" t="s">
        <v>119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21" t="s">
        <v>17</v>
      </c>
      <c r="BK121" s="206">
        <f>ROUND(I121*H121,2)</f>
        <v>0</v>
      </c>
      <c r="BL121" s="21" t="s">
        <v>126</v>
      </c>
      <c r="BM121" s="21" t="s">
        <v>260</v>
      </c>
    </row>
    <row r="122" s="1" customFormat="1" ht="16.5" customHeight="1">
      <c r="B122" s="194"/>
      <c r="C122" s="195" t="s">
        <v>261</v>
      </c>
      <c r="D122" s="195" t="s">
        <v>122</v>
      </c>
      <c r="E122" s="196" t="s">
        <v>262</v>
      </c>
      <c r="F122" s="197" t="s">
        <v>263</v>
      </c>
      <c r="G122" s="198" t="s">
        <v>130</v>
      </c>
      <c r="H122" s="199">
        <v>4</v>
      </c>
      <c r="I122" s="200"/>
      <c r="J122" s="201">
        <f>ROUND(I122*H122,2)</f>
        <v>0</v>
      </c>
      <c r="K122" s="197" t="s">
        <v>5</v>
      </c>
      <c r="L122" s="43"/>
      <c r="M122" s="202" t="s">
        <v>5</v>
      </c>
      <c r="N122" s="203" t="s">
        <v>43</v>
      </c>
      <c r="O122" s="44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AR122" s="21" t="s">
        <v>126</v>
      </c>
      <c r="AT122" s="21" t="s">
        <v>122</v>
      </c>
      <c r="AU122" s="21" t="s">
        <v>77</v>
      </c>
      <c r="AY122" s="21" t="s">
        <v>119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21" t="s">
        <v>17</v>
      </c>
      <c r="BK122" s="206">
        <f>ROUND(I122*H122,2)</f>
        <v>0</v>
      </c>
      <c r="BL122" s="21" t="s">
        <v>126</v>
      </c>
      <c r="BM122" s="21" t="s">
        <v>264</v>
      </c>
    </row>
    <row r="123" s="1" customFormat="1" ht="16.5" customHeight="1">
      <c r="B123" s="194"/>
      <c r="C123" s="195" t="s">
        <v>265</v>
      </c>
      <c r="D123" s="195" t="s">
        <v>122</v>
      </c>
      <c r="E123" s="196" t="s">
        <v>266</v>
      </c>
      <c r="F123" s="197" t="s">
        <v>267</v>
      </c>
      <c r="G123" s="198" t="s">
        <v>130</v>
      </c>
      <c r="H123" s="199">
        <v>30</v>
      </c>
      <c r="I123" s="200"/>
      <c r="J123" s="201">
        <f>ROUND(I123*H123,2)</f>
        <v>0</v>
      </c>
      <c r="K123" s="197" t="s">
        <v>5</v>
      </c>
      <c r="L123" s="43"/>
      <c r="M123" s="202" t="s">
        <v>5</v>
      </c>
      <c r="N123" s="203" t="s">
        <v>43</v>
      </c>
      <c r="O123" s="44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AR123" s="21" t="s">
        <v>126</v>
      </c>
      <c r="AT123" s="21" t="s">
        <v>122</v>
      </c>
      <c r="AU123" s="21" t="s">
        <v>77</v>
      </c>
      <c r="AY123" s="21" t="s">
        <v>119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21" t="s">
        <v>17</v>
      </c>
      <c r="BK123" s="206">
        <f>ROUND(I123*H123,2)</f>
        <v>0</v>
      </c>
      <c r="BL123" s="21" t="s">
        <v>126</v>
      </c>
      <c r="BM123" s="21" t="s">
        <v>268</v>
      </c>
    </row>
    <row r="124" s="1" customFormat="1" ht="16.5" customHeight="1">
      <c r="B124" s="194"/>
      <c r="C124" s="195" t="s">
        <v>269</v>
      </c>
      <c r="D124" s="195" t="s">
        <v>122</v>
      </c>
      <c r="E124" s="196" t="s">
        <v>270</v>
      </c>
      <c r="F124" s="197" t="s">
        <v>271</v>
      </c>
      <c r="G124" s="198" t="s">
        <v>130</v>
      </c>
      <c r="H124" s="199">
        <v>6</v>
      </c>
      <c r="I124" s="200"/>
      <c r="J124" s="201">
        <f>ROUND(I124*H124,2)</f>
        <v>0</v>
      </c>
      <c r="K124" s="197" t="s">
        <v>5</v>
      </c>
      <c r="L124" s="43"/>
      <c r="M124" s="202" t="s">
        <v>5</v>
      </c>
      <c r="N124" s="203" t="s">
        <v>43</v>
      </c>
      <c r="O124" s="44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AR124" s="21" t="s">
        <v>126</v>
      </c>
      <c r="AT124" s="21" t="s">
        <v>122</v>
      </c>
      <c r="AU124" s="21" t="s">
        <v>77</v>
      </c>
      <c r="AY124" s="21" t="s">
        <v>119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21" t="s">
        <v>17</v>
      </c>
      <c r="BK124" s="206">
        <f>ROUND(I124*H124,2)</f>
        <v>0</v>
      </c>
      <c r="BL124" s="21" t="s">
        <v>126</v>
      </c>
      <c r="BM124" s="21" t="s">
        <v>272</v>
      </c>
    </row>
    <row r="125" s="1" customFormat="1" ht="16.5" customHeight="1">
      <c r="B125" s="194"/>
      <c r="C125" s="195" t="s">
        <v>273</v>
      </c>
      <c r="D125" s="195" t="s">
        <v>122</v>
      </c>
      <c r="E125" s="196" t="s">
        <v>274</v>
      </c>
      <c r="F125" s="197" t="s">
        <v>275</v>
      </c>
      <c r="G125" s="198" t="s">
        <v>125</v>
      </c>
      <c r="H125" s="199">
        <v>15</v>
      </c>
      <c r="I125" s="200"/>
      <c r="J125" s="201">
        <f>ROUND(I125*H125,2)</f>
        <v>0</v>
      </c>
      <c r="K125" s="197" t="s">
        <v>5</v>
      </c>
      <c r="L125" s="43"/>
      <c r="M125" s="202" t="s">
        <v>5</v>
      </c>
      <c r="N125" s="203" t="s">
        <v>43</v>
      </c>
      <c r="O125" s="44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AR125" s="21" t="s">
        <v>126</v>
      </c>
      <c r="AT125" s="21" t="s">
        <v>122</v>
      </c>
      <c r="AU125" s="21" t="s">
        <v>77</v>
      </c>
      <c r="AY125" s="21" t="s">
        <v>119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21" t="s">
        <v>17</v>
      </c>
      <c r="BK125" s="206">
        <f>ROUND(I125*H125,2)</f>
        <v>0</v>
      </c>
      <c r="BL125" s="21" t="s">
        <v>126</v>
      </c>
      <c r="BM125" s="21" t="s">
        <v>276</v>
      </c>
    </row>
    <row r="126" s="1" customFormat="1" ht="16.5" customHeight="1">
      <c r="B126" s="194"/>
      <c r="C126" s="195" t="s">
        <v>277</v>
      </c>
      <c r="D126" s="195" t="s">
        <v>122</v>
      </c>
      <c r="E126" s="196" t="s">
        <v>278</v>
      </c>
      <c r="F126" s="197" t="s">
        <v>279</v>
      </c>
      <c r="G126" s="198" t="s">
        <v>280</v>
      </c>
      <c r="H126" s="199">
        <v>1.5</v>
      </c>
      <c r="I126" s="200"/>
      <c r="J126" s="201">
        <f>ROUND(I126*H126,2)</f>
        <v>0</v>
      </c>
      <c r="K126" s="197" t="s">
        <v>5</v>
      </c>
      <c r="L126" s="43"/>
      <c r="M126" s="202" t="s">
        <v>5</v>
      </c>
      <c r="N126" s="203" t="s">
        <v>43</v>
      </c>
      <c r="O126" s="44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AR126" s="21" t="s">
        <v>126</v>
      </c>
      <c r="AT126" s="21" t="s">
        <v>122</v>
      </c>
      <c r="AU126" s="21" t="s">
        <v>77</v>
      </c>
      <c r="AY126" s="21" t="s">
        <v>119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21" t="s">
        <v>17</v>
      </c>
      <c r="BK126" s="206">
        <f>ROUND(I126*H126,2)</f>
        <v>0</v>
      </c>
      <c r="BL126" s="21" t="s">
        <v>126</v>
      </c>
      <c r="BM126" s="21" t="s">
        <v>281</v>
      </c>
    </row>
    <row r="127" s="1" customFormat="1" ht="16.5" customHeight="1">
      <c r="B127" s="194"/>
      <c r="C127" s="195" t="s">
        <v>282</v>
      </c>
      <c r="D127" s="195" t="s">
        <v>122</v>
      </c>
      <c r="E127" s="196" t="s">
        <v>283</v>
      </c>
      <c r="F127" s="197" t="s">
        <v>284</v>
      </c>
      <c r="G127" s="198" t="s">
        <v>285</v>
      </c>
      <c r="H127" s="199">
        <v>3</v>
      </c>
      <c r="I127" s="200"/>
      <c r="J127" s="201">
        <f>ROUND(I127*H127,2)</f>
        <v>0</v>
      </c>
      <c r="K127" s="197" t="s">
        <v>5</v>
      </c>
      <c r="L127" s="43"/>
      <c r="M127" s="202" t="s">
        <v>5</v>
      </c>
      <c r="N127" s="203" t="s">
        <v>43</v>
      </c>
      <c r="O127" s="44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AR127" s="21" t="s">
        <v>126</v>
      </c>
      <c r="AT127" s="21" t="s">
        <v>122</v>
      </c>
      <c r="AU127" s="21" t="s">
        <v>77</v>
      </c>
      <c r="AY127" s="21" t="s">
        <v>119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21" t="s">
        <v>17</v>
      </c>
      <c r="BK127" s="206">
        <f>ROUND(I127*H127,2)</f>
        <v>0</v>
      </c>
      <c r="BL127" s="21" t="s">
        <v>126</v>
      </c>
      <c r="BM127" s="21" t="s">
        <v>286</v>
      </c>
    </row>
    <row r="128" s="1" customFormat="1" ht="16.5" customHeight="1">
      <c r="B128" s="194"/>
      <c r="C128" s="195" t="s">
        <v>287</v>
      </c>
      <c r="D128" s="195" t="s">
        <v>122</v>
      </c>
      <c r="E128" s="196" t="s">
        <v>288</v>
      </c>
      <c r="F128" s="197" t="s">
        <v>289</v>
      </c>
      <c r="G128" s="198" t="s">
        <v>125</v>
      </c>
      <c r="H128" s="199">
        <v>10</v>
      </c>
      <c r="I128" s="200"/>
      <c r="J128" s="201">
        <f>ROUND(I128*H128,2)</f>
        <v>0</v>
      </c>
      <c r="K128" s="197" t="s">
        <v>5</v>
      </c>
      <c r="L128" s="43"/>
      <c r="M128" s="202" t="s">
        <v>5</v>
      </c>
      <c r="N128" s="203" t="s">
        <v>43</v>
      </c>
      <c r="O128" s="44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AR128" s="21" t="s">
        <v>126</v>
      </c>
      <c r="AT128" s="21" t="s">
        <v>122</v>
      </c>
      <c r="AU128" s="21" t="s">
        <v>77</v>
      </c>
      <c r="AY128" s="21" t="s">
        <v>119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21" t="s">
        <v>17</v>
      </c>
      <c r="BK128" s="206">
        <f>ROUND(I128*H128,2)</f>
        <v>0</v>
      </c>
      <c r="BL128" s="21" t="s">
        <v>126</v>
      </c>
      <c r="BM128" s="21" t="s">
        <v>290</v>
      </c>
    </row>
    <row r="129" s="1" customFormat="1" ht="16.5" customHeight="1">
      <c r="B129" s="194"/>
      <c r="C129" s="195" t="s">
        <v>291</v>
      </c>
      <c r="D129" s="195" t="s">
        <v>122</v>
      </c>
      <c r="E129" s="196" t="s">
        <v>292</v>
      </c>
      <c r="F129" s="197" t="s">
        <v>293</v>
      </c>
      <c r="G129" s="198" t="s">
        <v>125</v>
      </c>
      <c r="H129" s="199">
        <v>10</v>
      </c>
      <c r="I129" s="200"/>
      <c r="J129" s="201">
        <f>ROUND(I129*H129,2)</f>
        <v>0</v>
      </c>
      <c r="K129" s="197" t="s">
        <v>5</v>
      </c>
      <c r="L129" s="43"/>
      <c r="M129" s="202" t="s">
        <v>5</v>
      </c>
      <c r="N129" s="203" t="s">
        <v>43</v>
      </c>
      <c r="O129" s="44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AR129" s="21" t="s">
        <v>126</v>
      </c>
      <c r="AT129" s="21" t="s">
        <v>122</v>
      </c>
      <c r="AU129" s="21" t="s">
        <v>77</v>
      </c>
      <c r="AY129" s="21" t="s">
        <v>119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21" t="s">
        <v>17</v>
      </c>
      <c r="BK129" s="206">
        <f>ROUND(I129*H129,2)</f>
        <v>0</v>
      </c>
      <c r="BL129" s="21" t="s">
        <v>126</v>
      </c>
      <c r="BM129" s="21" t="s">
        <v>294</v>
      </c>
    </row>
    <row r="130" s="1" customFormat="1" ht="16.5" customHeight="1">
      <c r="B130" s="194"/>
      <c r="C130" s="195" t="s">
        <v>295</v>
      </c>
      <c r="D130" s="195" t="s">
        <v>122</v>
      </c>
      <c r="E130" s="196" t="s">
        <v>296</v>
      </c>
      <c r="F130" s="197" t="s">
        <v>297</v>
      </c>
      <c r="G130" s="198" t="s">
        <v>125</v>
      </c>
      <c r="H130" s="199">
        <v>10</v>
      </c>
      <c r="I130" s="200"/>
      <c r="J130" s="201">
        <f>ROUND(I130*H130,2)</f>
        <v>0</v>
      </c>
      <c r="K130" s="197" t="s">
        <v>5</v>
      </c>
      <c r="L130" s="43"/>
      <c r="M130" s="202" t="s">
        <v>5</v>
      </c>
      <c r="N130" s="203" t="s">
        <v>43</v>
      </c>
      <c r="O130" s="44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AR130" s="21" t="s">
        <v>126</v>
      </c>
      <c r="AT130" s="21" t="s">
        <v>122</v>
      </c>
      <c r="AU130" s="21" t="s">
        <v>77</v>
      </c>
      <c r="AY130" s="21" t="s">
        <v>119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21" t="s">
        <v>17</v>
      </c>
      <c r="BK130" s="206">
        <f>ROUND(I130*H130,2)</f>
        <v>0</v>
      </c>
      <c r="BL130" s="21" t="s">
        <v>126</v>
      </c>
      <c r="BM130" s="21" t="s">
        <v>298</v>
      </c>
    </row>
    <row r="131" s="1" customFormat="1" ht="16.5" customHeight="1">
      <c r="B131" s="194"/>
      <c r="C131" s="195" t="s">
        <v>299</v>
      </c>
      <c r="D131" s="195" t="s">
        <v>122</v>
      </c>
      <c r="E131" s="196" t="s">
        <v>300</v>
      </c>
      <c r="F131" s="197" t="s">
        <v>184</v>
      </c>
      <c r="G131" s="198" t="s">
        <v>185</v>
      </c>
      <c r="H131" s="207"/>
      <c r="I131" s="200"/>
      <c r="J131" s="201">
        <f>ROUND(I131*H131,2)</f>
        <v>0</v>
      </c>
      <c r="K131" s="197" t="s">
        <v>5</v>
      </c>
      <c r="L131" s="43"/>
      <c r="M131" s="202" t="s">
        <v>5</v>
      </c>
      <c r="N131" s="203" t="s">
        <v>43</v>
      </c>
      <c r="O131" s="44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AR131" s="21" t="s">
        <v>126</v>
      </c>
      <c r="AT131" s="21" t="s">
        <v>122</v>
      </c>
      <c r="AU131" s="21" t="s">
        <v>77</v>
      </c>
      <c r="AY131" s="21" t="s">
        <v>119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21" t="s">
        <v>17</v>
      </c>
      <c r="BK131" s="206">
        <f>ROUND(I131*H131,2)</f>
        <v>0</v>
      </c>
      <c r="BL131" s="21" t="s">
        <v>126</v>
      </c>
      <c r="BM131" s="21" t="s">
        <v>301</v>
      </c>
    </row>
    <row r="132" s="1" customFormat="1" ht="16.5" customHeight="1">
      <c r="B132" s="194"/>
      <c r="C132" s="195" t="s">
        <v>302</v>
      </c>
      <c r="D132" s="195" t="s">
        <v>122</v>
      </c>
      <c r="E132" s="196" t="s">
        <v>303</v>
      </c>
      <c r="F132" s="197" t="s">
        <v>189</v>
      </c>
      <c r="G132" s="198" t="s">
        <v>185</v>
      </c>
      <c r="H132" s="207"/>
      <c r="I132" s="200"/>
      <c r="J132" s="201">
        <f>ROUND(I132*H132,2)</f>
        <v>0</v>
      </c>
      <c r="K132" s="197" t="s">
        <v>5</v>
      </c>
      <c r="L132" s="43"/>
      <c r="M132" s="202" t="s">
        <v>5</v>
      </c>
      <c r="N132" s="203" t="s">
        <v>43</v>
      </c>
      <c r="O132" s="44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AR132" s="21" t="s">
        <v>126</v>
      </c>
      <c r="AT132" s="21" t="s">
        <v>122</v>
      </c>
      <c r="AU132" s="21" t="s">
        <v>77</v>
      </c>
      <c r="AY132" s="21" t="s">
        <v>119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21" t="s">
        <v>17</v>
      </c>
      <c r="BK132" s="206">
        <f>ROUND(I132*H132,2)</f>
        <v>0</v>
      </c>
      <c r="BL132" s="21" t="s">
        <v>126</v>
      </c>
      <c r="BM132" s="21" t="s">
        <v>304</v>
      </c>
    </row>
    <row r="133" s="1" customFormat="1" ht="16.5" customHeight="1">
      <c r="B133" s="194"/>
      <c r="C133" s="195" t="s">
        <v>305</v>
      </c>
      <c r="D133" s="195" t="s">
        <v>122</v>
      </c>
      <c r="E133" s="196" t="s">
        <v>306</v>
      </c>
      <c r="F133" s="197" t="s">
        <v>193</v>
      </c>
      <c r="G133" s="198" t="s">
        <v>185</v>
      </c>
      <c r="H133" s="207"/>
      <c r="I133" s="200"/>
      <c r="J133" s="201">
        <f>ROUND(I133*H133,2)</f>
        <v>0</v>
      </c>
      <c r="K133" s="197" t="s">
        <v>5</v>
      </c>
      <c r="L133" s="43"/>
      <c r="M133" s="202" t="s">
        <v>5</v>
      </c>
      <c r="N133" s="203" t="s">
        <v>43</v>
      </c>
      <c r="O133" s="44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AR133" s="21" t="s">
        <v>126</v>
      </c>
      <c r="AT133" s="21" t="s">
        <v>122</v>
      </c>
      <c r="AU133" s="21" t="s">
        <v>77</v>
      </c>
      <c r="AY133" s="21" t="s">
        <v>119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21" t="s">
        <v>17</v>
      </c>
      <c r="BK133" s="206">
        <f>ROUND(I133*H133,2)</f>
        <v>0</v>
      </c>
      <c r="BL133" s="21" t="s">
        <v>126</v>
      </c>
      <c r="BM133" s="21" t="s">
        <v>307</v>
      </c>
    </row>
    <row r="134" s="10" customFormat="1" ht="29.88" customHeight="1">
      <c r="B134" s="181"/>
      <c r="D134" s="182" t="s">
        <v>71</v>
      </c>
      <c r="E134" s="192" t="s">
        <v>308</v>
      </c>
      <c r="F134" s="192" t="s">
        <v>309</v>
      </c>
      <c r="I134" s="184"/>
      <c r="J134" s="193">
        <f>BK134</f>
        <v>0</v>
      </c>
      <c r="L134" s="181"/>
      <c r="M134" s="186"/>
      <c r="N134" s="187"/>
      <c r="O134" s="187"/>
      <c r="P134" s="188">
        <f>P135+P145</f>
        <v>0</v>
      </c>
      <c r="Q134" s="187"/>
      <c r="R134" s="188">
        <f>R135+R145</f>
        <v>0</v>
      </c>
      <c r="S134" s="187"/>
      <c r="T134" s="189">
        <f>T135+T145</f>
        <v>0</v>
      </c>
      <c r="AR134" s="182" t="s">
        <v>77</v>
      </c>
      <c r="AT134" s="190" t="s">
        <v>71</v>
      </c>
      <c r="AU134" s="190" t="s">
        <v>17</v>
      </c>
      <c r="AY134" s="182" t="s">
        <v>119</v>
      </c>
      <c r="BK134" s="191">
        <f>BK135+BK145</f>
        <v>0</v>
      </c>
    </row>
    <row r="135" s="10" customFormat="1" ht="14.88" customHeight="1">
      <c r="B135" s="181"/>
      <c r="D135" s="182" t="s">
        <v>71</v>
      </c>
      <c r="E135" s="192" t="s">
        <v>310</v>
      </c>
      <c r="F135" s="192" t="s">
        <v>311</v>
      </c>
      <c r="I135" s="184"/>
      <c r="J135" s="193">
        <f>BK135</f>
        <v>0</v>
      </c>
      <c r="L135" s="181"/>
      <c r="M135" s="186"/>
      <c r="N135" s="187"/>
      <c r="O135" s="187"/>
      <c r="P135" s="188">
        <f>SUM(P136:P144)</f>
        <v>0</v>
      </c>
      <c r="Q135" s="187"/>
      <c r="R135" s="188">
        <f>SUM(R136:R144)</f>
        <v>0</v>
      </c>
      <c r="S135" s="187"/>
      <c r="T135" s="189">
        <f>SUM(T136:T144)</f>
        <v>0</v>
      </c>
      <c r="AR135" s="182" t="s">
        <v>77</v>
      </c>
      <c r="AT135" s="190" t="s">
        <v>71</v>
      </c>
      <c r="AU135" s="190" t="s">
        <v>77</v>
      </c>
      <c r="AY135" s="182" t="s">
        <v>119</v>
      </c>
      <c r="BK135" s="191">
        <f>SUM(BK136:BK144)</f>
        <v>0</v>
      </c>
    </row>
    <row r="136" s="1" customFormat="1" ht="16.5" customHeight="1">
      <c r="B136" s="194"/>
      <c r="C136" s="195" t="s">
        <v>312</v>
      </c>
      <c r="D136" s="195" t="s">
        <v>122</v>
      </c>
      <c r="E136" s="196" t="s">
        <v>313</v>
      </c>
      <c r="F136" s="197" t="s">
        <v>314</v>
      </c>
      <c r="G136" s="198" t="s">
        <v>125</v>
      </c>
      <c r="H136" s="199">
        <v>20</v>
      </c>
      <c r="I136" s="200"/>
      <c r="J136" s="201">
        <f>ROUND(I136*H136,2)</f>
        <v>0</v>
      </c>
      <c r="K136" s="197" t="s">
        <v>5</v>
      </c>
      <c r="L136" s="43"/>
      <c r="M136" s="202" t="s">
        <v>5</v>
      </c>
      <c r="N136" s="203" t="s">
        <v>43</v>
      </c>
      <c r="O136" s="44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AR136" s="21" t="s">
        <v>126</v>
      </c>
      <c r="AT136" s="21" t="s">
        <v>122</v>
      </c>
      <c r="AU136" s="21" t="s">
        <v>132</v>
      </c>
      <c r="AY136" s="21" t="s">
        <v>119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21" t="s">
        <v>17</v>
      </c>
      <c r="BK136" s="206">
        <f>ROUND(I136*H136,2)</f>
        <v>0</v>
      </c>
      <c r="BL136" s="21" t="s">
        <v>126</v>
      </c>
      <c r="BM136" s="21" t="s">
        <v>315</v>
      </c>
    </row>
    <row r="137" s="1" customFormat="1" ht="16.5" customHeight="1">
      <c r="B137" s="194"/>
      <c r="C137" s="195" t="s">
        <v>316</v>
      </c>
      <c r="D137" s="195" t="s">
        <v>122</v>
      </c>
      <c r="E137" s="196" t="s">
        <v>317</v>
      </c>
      <c r="F137" s="197" t="s">
        <v>318</v>
      </c>
      <c r="G137" s="198" t="s">
        <v>130</v>
      </c>
      <c r="H137" s="199">
        <v>5</v>
      </c>
      <c r="I137" s="200"/>
      <c r="J137" s="201">
        <f>ROUND(I137*H137,2)</f>
        <v>0</v>
      </c>
      <c r="K137" s="197" t="s">
        <v>5</v>
      </c>
      <c r="L137" s="43"/>
      <c r="M137" s="202" t="s">
        <v>5</v>
      </c>
      <c r="N137" s="203" t="s">
        <v>43</v>
      </c>
      <c r="O137" s="44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AR137" s="21" t="s">
        <v>126</v>
      </c>
      <c r="AT137" s="21" t="s">
        <v>122</v>
      </c>
      <c r="AU137" s="21" t="s">
        <v>132</v>
      </c>
      <c r="AY137" s="21" t="s">
        <v>119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21" t="s">
        <v>17</v>
      </c>
      <c r="BK137" s="206">
        <f>ROUND(I137*H137,2)</f>
        <v>0</v>
      </c>
      <c r="BL137" s="21" t="s">
        <v>126</v>
      </c>
      <c r="BM137" s="21" t="s">
        <v>319</v>
      </c>
    </row>
    <row r="138" s="1" customFormat="1" ht="16.5" customHeight="1">
      <c r="B138" s="194"/>
      <c r="C138" s="195" t="s">
        <v>320</v>
      </c>
      <c r="D138" s="195" t="s">
        <v>122</v>
      </c>
      <c r="E138" s="196" t="s">
        <v>321</v>
      </c>
      <c r="F138" s="197" t="s">
        <v>322</v>
      </c>
      <c r="G138" s="198" t="s">
        <v>130</v>
      </c>
      <c r="H138" s="199">
        <v>2</v>
      </c>
      <c r="I138" s="200"/>
      <c r="J138" s="201">
        <f>ROUND(I138*H138,2)</f>
        <v>0</v>
      </c>
      <c r="K138" s="197" t="s">
        <v>5</v>
      </c>
      <c r="L138" s="43"/>
      <c r="M138" s="202" t="s">
        <v>5</v>
      </c>
      <c r="N138" s="203" t="s">
        <v>43</v>
      </c>
      <c r="O138" s="44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AR138" s="21" t="s">
        <v>126</v>
      </c>
      <c r="AT138" s="21" t="s">
        <v>122</v>
      </c>
      <c r="AU138" s="21" t="s">
        <v>132</v>
      </c>
      <c r="AY138" s="21" t="s">
        <v>119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21" t="s">
        <v>17</v>
      </c>
      <c r="BK138" s="206">
        <f>ROUND(I138*H138,2)</f>
        <v>0</v>
      </c>
      <c r="BL138" s="21" t="s">
        <v>126</v>
      </c>
      <c r="BM138" s="21" t="s">
        <v>323</v>
      </c>
    </row>
    <row r="139" s="1" customFormat="1" ht="16.5" customHeight="1">
      <c r="B139" s="194"/>
      <c r="C139" s="195" t="s">
        <v>324</v>
      </c>
      <c r="D139" s="195" t="s">
        <v>122</v>
      </c>
      <c r="E139" s="196" t="s">
        <v>325</v>
      </c>
      <c r="F139" s="197" t="s">
        <v>326</v>
      </c>
      <c r="G139" s="198" t="s">
        <v>125</v>
      </c>
      <c r="H139" s="199">
        <v>10</v>
      </c>
      <c r="I139" s="200"/>
      <c r="J139" s="201">
        <f>ROUND(I139*H139,2)</f>
        <v>0</v>
      </c>
      <c r="K139" s="197" t="s">
        <v>5</v>
      </c>
      <c r="L139" s="43"/>
      <c r="M139" s="202" t="s">
        <v>5</v>
      </c>
      <c r="N139" s="203" t="s">
        <v>43</v>
      </c>
      <c r="O139" s="44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AR139" s="21" t="s">
        <v>126</v>
      </c>
      <c r="AT139" s="21" t="s">
        <v>122</v>
      </c>
      <c r="AU139" s="21" t="s">
        <v>132</v>
      </c>
      <c r="AY139" s="21" t="s">
        <v>119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21" t="s">
        <v>17</v>
      </c>
      <c r="BK139" s="206">
        <f>ROUND(I139*H139,2)</f>
        <v>0</v>
      </c>
      <c r="BL139" s="21" t="s">
        <v>126</v>
      </c>
      <c r="BM139" s="21" t="s">
        <v>327</v>
      </c>
    </row>
    <row r="140" s="1" customFormat="1" ht="16.5" customHeight="1">
      <c r="B140" s="194"/>
      <c r="C140" s="195" t="s">
        <v>328</v>
      </c>
      <c r="D140" s="195" t="s">
        <v>122</v>
      </c>
      <c r="E140" s="196" t="s">
        <v>329</v>
      </c>
      <c r="F140" s="197" t="s">
        <v>330</v>
      </c>
      <c r="G140" s="198" t="s">
        <v>130</v>
      </c>
      <c r="H140" s="199">
        <v>2</v>
      </c>
      <c r="I140" s="200"/>
      <c r="J140" s="201">
        <f>ROUND(I140*H140,2)</f>
        <v>0</v>
      </c>
      <c r="K140" s="197" t="s">
        <v>5</v>
      </c>
      <c r="L140" s="43"/>
      <c r="M140" s="202" t="s">
        <v>5</v>
      </c>
      <c r="N140" s="203" t="s">
        <v>43</v>
      </c>
      <c r="O140" s="44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AR140" s="21" t="s">
        <v>126</v>
      </c>
      <c r="AT140" s="21" t="s">
        <v>122</v>
      </c>
      <c r="AU140" s="21" t="s">
        <v>132</v>
      </c>
      <c r="AY140" s="21" t="s">
        <v>119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21" t="s">
        <v>17</v>
      </c>
      <c r="BK140" s="206">
        <f>ROUND(I140*H140,2)</f>
        <v>0</v>
      </c>
      <c r="BL140" s="21" t="s">
        <v>126</v>
      </c>
      <c r="BM140" s="21" t="s">
        <v>331</v>
      </c>
    </row>
    <row r="141" s="1" customFormat="1" ht="16.5" customHeight="1">
      <c r="B141" s="194"/>
      <c r="C141" s="195" t="s">
        <v>332</v>
      </c>
      <c r="D141" s="195" t="s">
        <v>122</v>
      </c>
      <c r="E141" s="196" t="s">
        <v>333</v>
      </c>
      <c r="F141" s="197" t="s">
        <v>334</v>
      </c>
      <c r="G141" s="198" t="s">
        <v>125</v>
      </c>
      <c r="H141" s="199">
        <v>20</v>
      </c>
      <c r="I141" s="200"/>
      <c r="J141" s="201">
        <f>ROUND(I141*H141,2)</f>
        <v>0</v>
      </c>
      <c r="K141" s="197" t="s">
        <v>5</v>
      </c>
      <c r="L141" s="43"/>
      <c r="M141" s="202" t="s">
        <v>5</v>
      </c>
      <c r="N141" s="203" t="s">
        <v>43</v>
      </c>
      <c r="O141" s="44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AR141" s="21" t="s">
        <v>126</v>
      </c>
      <c r="AT141" s="21" t="s">
        <v>122</v>
      </c>
      <c r="AU141" s="21" t="s">
        <v>132</v>
      </c>
      <c r="AY141" s="21" t="s">
        <v>119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21" t="s">
        <v>17</v>
      </c>
      <c r="BK141" s="206">
        <f>ROUND(I141*H141,2)</f>
        <v>0</v>
      </c>
      <c r="BL141" s="21" t="s">
        <v>126</v>
      </c>
      <c r="BM141" s="21" t="s">
        <v>335</v>
      </c>
    </row>
    <row r="142" s="1" customFormat="1" ht="16.5" customHeight="1">
      <c r="B142" s="194"/>
      <c r="C142" s="195" t="s">
        <v>336</v>
      </c>
      <c r="D142" s="195" t="s">
        <v>122</v>
      </c>
      <c r="E142" s="196" t="s">
        <v>337</v>
      </c>
      <c r="F142" s="197" t="s">
        <v>338</v>
      </c>
      <c r="G142" s="198" t="s">
        <v>130</v>
      </c>
      <c r="H142" s="199">
        <v>2</v>
      </c>
      <c r="I142" s="200"/>
      <c r="J142" s="201">
        <f>ROUND(I142*H142,2)</f>
        <v>0</v>
      </c>
      <c r="K142" s="197" t="s">
        <v>5</v>
      </c>
      <c r="L142" s="43"/>
      <c r="M142" s="202" t="s">
        <v>5</v>
      </c>
      <c r="N142" s="203" t="s">
        <v>43</v>
      </c>
      <c r="O142" s="44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AR142" s="21" t="s">
        <v>126</v>
      </c>
      <c r="AT142" s="21" t="s">
        <v>122</v>
      </c>
      <c r="AU142" s="21" t="s">
        <v>132</v>
      </c>
      <c r="AY142" s="21" t="s">
        <v>119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21" t="s">
        <v>17</v>
      </c>
      <c r="BK142" s="206">
        <f>ROUND(I142*H142,2)</f>
        <v>0</v>
      </c>
      <c r="BL142" s="21" t="s">
        <v>126</v>
      </c>
      <c r="BM142" s="21" t="s">
        <v>339</v>
      </c>
    </row>
    <row r="143" s="1" customFormat="1" ht="25.5" customHeight="1">
      <c r="B143" s="194"/>
      <c r="C143" s="195" t="s">
        <v>340</v>
      </c>
      <c r="D143" s="195" t="s">
        <v>122</v>
      </c>
      <c r="E143" s="196" t="s">
        <v>341</v>
      </c>
      <c r="F143" s="197" t="s">
        <v>342</v>
      </c>
      <c r="G143" s="198" t="s">
        <v>130</v>
      </c>
      <c r="H143" s="199">
        <v>1</v>
      </c>
      <c r="I143" s="200"/>
      <c r="J143" s="201">
        <f>ROUND(I143*H143,2)</f>
        <v>0</v>
      </c>
      <c r="K143" s="197" t="s">
        <v>5</v>
      </c>
      <c r="L143" s="43"/>
      <c r="M143" s="202" t="s">
        <v>5</v>
      </c>
      <c r="N143" s="203" t="s">
        <v>43</v>
      </c>
      <c r="O143" s="44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AR143" s="21" t="s">
        <v>126</v>
      </c>
      <c r="AT143" s="21" t="s">
        <v>122</v>
      </c>
      <c r="AU143" s="21" t="s">
        <v>132</v>
      </c>
      <c r="AY143" s="21" t="s">
        <v>119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21" t="s">
        <v>17</v>
      </c>
      <c r="BK143" s="206">
        <f>ROUND(I143*H143,2)</f>
        <v>0</v>
      </c>
      <c r="BL143" s="21" t="s">
        <v>126</v>
      </c>
      <c r="BM143" s="21" t="s">
        <v>343</v>
      </c>
    </row>
    <row r="144" s="1" customFormat="1" ht="16.5" customHeight="1">
      <c r="B144" s="194"/>
      <c r="C144" s="195" t="s">
        <v>344</v>
      </c>
      <c r="D144" s="195" t="s">
        <v>122</v>
      </c>
      <c r="E144" s="196" t="s">
        <v>345</v>
      </c>
      <c r="F144" s="197" t="s">
        <v>346</v>
      </c>
      <c r="G144" s="198" t="s">
        <v>130</v>
      </c>
      <c r="H144" s="199">
        <v>1</v>
      </c>
      <c r="I144" s="200"/>
      <c r="J144" s="201">
        <f>ROUND(I144*H144,2)</f>
        <v>0</v>
      </c>
      <c r="K144" s="197" t="s">
        <v>5</v>
      </c>
      <c r="L144" s="43"/>
      <c r="M144" s="202" t="s">
        <v>5</v>
      </c>
      <c r="N144" s="203" t="s">
        <v>43</v>
      </c>
      <c r="O144" s="44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AR144" s="21" t="s">
        <v>126</v>
      </c>
      <c r="AT144" s="21" t="s">
        <v>122</v>
      </c>
      <c r="AU144" s="21" t="s">
        <v>132</v>
      </c>
      <c r="AY144" s="21" t="s">
        <v>119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21" t="s">
        <v>17</v>
      </c>
      <c r="BK144" s="206">
        <f>ROUND(I144*H144,2)</f>
        <v>0</v>
      </c>
      <c r="BL144" s="21" t="s">
        <v>126</v>
      </c>
      <c r="BM144" s="21" t="s">
        <v>347</v>
      </c>
    </row>
    <row r="145" s="10" customFormat="1" ht="22.32" customHeight="1">
      <c r="B145" s="181"/>
      <c r="D145" s="182" t="s">
        <v>71</v>
      </c>
      <c r="E145" s="192" t="s">
        <v>348</v>
      </c>
      <c r="F145" s="192" t="s">
        <v>349</v>
      </c>
      <c r="I145" s="184"/>
      <c r="J145" s="193">
        <f>BK145</f>
        <v>0</v>
      </c>
      <c r="L145" s="181"/>
      <c r="M145" s="186"/>
      <c r="N145" s="187"/>
      <c r="O145" s="187"/>
      <c r="P145" s="188">
        <f>SUM(P146:P147)</f>
        <v>0</v>
      </c>
      <c r="Q145" s="187"/>
      <c r="R145" s="188">
        <f>SUM(R146:R147)</f>
        <v>0</v>
      </c>
      <c r="S145" s="187"/>
      <c r="T145" s="189">
        <f>SUM(T146:T147)</f>
        <v>0</v>
      </c>
      <c r="AR145" s="182" t="s">
        <v>77</v>
      </c>
      <c r="AT145" s="190" t="s">
        <v>71</v>
      </c>
      <c r="AU145" s="190" t="s">
        <v>77</v>
      </c>
      <c r="AY145" s="182" t="s">
        <v>119</v>
      </c>
      <c r="BK145" s="191">
        <f>SUM(BK146:BK147)</f>
        <v>0</v>
      </c>
    </row>
    <row r="146" s="1" customFormat="1" ht="16.5" customHeight="1">
      <c r="B146" s="194"/>
      <c r="C146" s="195" t="s">
        <v>350</v>
      </c>
      <c r="D146" s="195" t="s">
        <v>122</v>
      </c>
      <c r="E146" s="196" t="s">
        <v>351</v>
      </c>
      <c r="F146" s="197" t="s">
        <v>352</v>
      </c>
      <c r="G146" s="198" t="s">
        <v>130</v>
      </c>
      <c r="H146" s="199">
        <v>2</v>
      </c>
      <c r="I146" s="200"/>
      <c r="J146" s="201">
        <f>ROUND(I146*H146,2)</f>
        <v>0</v>
      </c>
      <c r="K146" s="197" t="s">
        <v>5</v>
      </c>
      <c r="L146" s="43"/>
      <c r="M146" s="202" t="s">
        <v>5</v>
      </c>
      <c r="N146" s="203" t="s">
        <v>43</v>
      </c>
      <c r="O146" s="44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AR146" s="21" t="s">
        <v>126</v>
      </c>
      <c r="AT146" s="21" t="s">
        <v>122</v>
      </c>
      <c r="AU146" s="21" t="s">
        <v>132</v>
      </c>
      <c r="AY146" s="21" t="s">
        <v>119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21" t="s">
        <v>17</v>
      </c>
      <c r="BK146" s="206">
        <f>ROUND(I146*H146,2)</f>
        <v>0</v>
      </c>
      <c r="BL146" s="21" t="s">
        <v>126</v>
      </c>
      <c r="BM146" s="21" t="s">
        <v>353</v>
      </c>
    </row>
    <row r="147" s="1" customFormat="1" ht="16.5" customHeight="1">
      <c r="B147" s="194"/>
      <c r="C147" s="195" t="s">
        <v>354</v>
      </c>
      <c r="D147" s="195" t="s">
        <v>122</v>
      </c>
      <c r="E147" s="196" t="s">
        <v>355</v>
      </c>
      <c r="F147" s="197" t="s">
        <v>356</v>
      </c>
      <c r="G147" s="198" t="s">
        <v>130</v>
      </c>
      <c r="H147" s="199">
        <v>2</v>
      </c>
      <c r="I147" s="200"/>
      <c r="J147" s="201">
        <f>ROUND(I147*H147,2)</f>
        <v>0</v>
      </c>
      <c r="K147" s="197" t="s">
        <v>5</v>
      </c>
      <c r="L147" s="43"/>
      <c r="M147" s="202" t="s">
        <v>5</v>
      </c>
      <c r="N147" s="203" t="s">
        <v>43</v>
      </c>
      <c r="O147" s="44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AR147" s="21" t="s">
        <v>126</v>
      </c>
      <c r="AT147" s="21" t="s">
        <v>122</v>
      </c>
      <c r="AU147" s="21" t="s">
        <v>132</v>
      </c>
      <c r="AY147" s="21" t="s">
        <v>119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21" t="s">
        <v>17</v>
      </c>
      <c r="BK147" s="206">
        <f>ROUND(I147*H147,2)</f>
        <v>0</v>
      </c>
      <c r="BL147" s="21" t="s">
        <v>126</v>
      </c>
      <c r="BM147" s="21" t="s">
        <v>357</v>
      </c>
    </row>
    <row r="148" s="10" customFormat="1" ht="29.88" customHeight="1">
      <c r="B148" s="181"/>
      <c r="D148" s="182" t="s">
        <v>71</v>
      </c>
      <c r="E148" s="192" t="s">
        <v>358</v>
      </c>
      <c r="F148" s="192" t="s">
        <v>359</v>
      </c>
      <c r="I148" s="184"/>
      <c r="J148" s="193">
        <f>BK148</f>
        <v>0</v>
      </c>
      <c r="L148" s="181"/>
      <c r="M148" s="186"/>
      <c r="N148" s="187"/>
      <c r="O148" s="187"/>
      <c r="P148" s="188">
        <f>SUM(P149:P151)</f>
        <v>0</v>
      </c>
      <c r="Q148" s="187"/>
      <c r="R148" s="188">
        <f>SUM(R149:R151)</f>
        <v>0</v>
      </c>
      <c r="S148" s="187"/>
      <c r="T148" s="189">
        <f>SUM(T149:T151)</f>
        <v>0</v>
      </c>
      <c r="AR148" s="182" t="s">
        <v>77</v>
      </c>
      <c r="AT148" s="190" t="s">
        <v>71</v>
      </c>
      <c r="AU148" s="190" t="s">
        <v>17</v>
      </c>
      <c r="AY148" s="182" t="s">
        <v>119</v>
      </c>
      <c r="BK148" s="191">
        <f>SUM(BK149:BK151)</f>
        <v>0</v>
      </c>
    </row>
    <row r="149" s="1" customFormat="1" ht="16.5" customHeight="1">
      <c r="B149" s="194"/>
      <c r="C149" s="195" t="s">
        <v>360</v>
      </c>
      <c r="D149" s="195" t="s">
        <v>122</v>
      </c>
      <c r="E149" s="196" t="s">
        <v>361</v>
      </c>
      <c r="F149" s="197" t="s">
        <v>362</v>
      </c>
      <c r="G149" s="198" t="s">
        <v>363</v>
      </c>
      <c r="H149" s="199">
        <v>12</v>
      </c>
      <c r="I149" s="200"/>
      <c r="J149" s="201">
        <f>ROUND(I149*H149,2)</f>
        <v>0</v>
      </c>
      <c r="K149" s="197" t="s">
        <v>5</v>
      </c>
      <c r="L149" s="43"/>
      <c r="M149" s="202" t="s">
        <v>5</v>
      </c>
      <c r="N149" s="203" t="s">
        <v>43</v>
      </c>
      <c r="O149" s="44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AR149" s="21" t="s">
        <v>126</v>
      </c>
      <c r="AT149" s="21" t="s">
        <v>122</v>
      </c>
      <c r="AU149" s="21" t="s">
        <v>77</v>
      </c>
      <c r="AY149" s="21" t="s">
        <v>119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21" t="s">
        <v>17</v>
      </c>
      <c r="BK149" s="206">
        <f>ROUND(I149*H149,2)</f>
        <v>0</v>
      </c>
      <c r="BL149" s="21" t="s">
        <v>126</v>
      </c>
      <c r="BM149" s="21" t="s">
        <v>364</v>
      </c>
    </row>
    <row r="150" s="1" customFormat="1" ht="16.5" customHeight="1">
      <c r="B150" s="194"/>
      <c r="C150" s="195" t="s">
        <v>365</v>
      </c>
      <c r="D150" s="195" t="s">
        <v>122</v>
      </c>
      <c r="E150" s="196" t="s">
        <v>366</v>
      </c>
      <c r="F150" s="197" t="s">
        <v>367</v>
      </c>
      <c r="G150" s="198" t="s">
        <v>363</v>
      </c>
      <c r="H150" s="199">
        <v>0</v>
      </c>
      <c r="I150" s="200"/>
      <c r="J150" s="201">
        <f>ROUND(I150*H150,2)</f>
        <v>0</v>
      </c>
      <c r="K150" s="197" t="s">
        <v>5</v>
      </c>
      <c r="L150" s="43"/>
      <c r="M150" s="202" t="s">
        <v>5</v>
      </c>
      <c r="N150" s="203" t="s">
        <v>43</v>
      </c>
      <c r="O150" s="44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AR150" s="21" t="s">
        <v>126</v>
      </c>
      <c r="AT150" s="21" t="s">
        <v>122</v>
      </c>
      <c r="AU150" s="21" t="s">
        <v>77</v>
      </c>
      <c r="AY150" s="21" t="s">
        <v>119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21" t="s">
        <v>17</v>
      </c>
      <c r="BK150" s="206">
        <f>ROUND(I150*H150,2)</f>
        <v>0</v>
      </c>
      <c r="BL150" s="21" t="s">
        <v>126</v>
      </c>
      <c r="BM150" s="21" t="s">
        <v>368</v>
      </c>
    </row>
    <row r="151" s="1" customFormat="1" ht="16.5" customHeight="1">
      <c r="B151" s="194"/>
      <c r="C151" s="195" t="s">
        <v>369</v>
      </c>
      <c r="D151" s="195" t="s">
        <v>122</v>
      </c>
      <c r="E151" s="196" t="s">
        <v>370</v>
      </c>
      <c r="F151" s="197" t="s">
        <v>371</v>
      </c>
      <c r="G151" s="198" t="s">
        <v>372</v>
      </c>
      <c r="H151" s="199">
        <v>1</v>
      </c>
      <c r="I151" s="200"/>
      <c r="J151" s="201">
        <f>ROUND(I151*H151,2)</f>
        <v>0</v>
      </c>
      <c r="K151" s="197" t="s">
        <v>5</v>
      </c>
      <c r="L151" s="43"/>
      <c r="M151" s="202" t="s">
        <v>5</v>
      </c>
      <c r="N151" s="203" t="s">
        <v>43</v>
      </c>
      <c r="O151" s="44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AR151" s="21" t="s">
        <v>126</v>
      </c>
      <c r="AT151" s="21" t="s">
        <v>122</v>
      </c>
      <c r="AU151" s="21" t="s">
        <v>77</v>
      </c>
      <c r="AY151" s="21" t="s">
        <v>119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21" t="s">
        <v>17</v>
      </c>
      <c r="BK151" s="206">
        <f>ROUND(I151*H151,2)</f>
        <v>0</v>
      </c>
      <c r="BL151" s="21" t="s">
        <v>126</v>
      </c>
      <c r="BM151" s="21" t="s">
        <v>373</v>
      </c>
    </row>
    <row r="152" s="10" customFormat="1" ht="29.88" customHeight="1">
      <c r="B152" s="181"/>
      <c r="D152" s="182" t="s">
        <v>71</v>
      </c>
      <c r="E152" s="192" t="s">
        <v>374</v>
      </c>
      <c r="F152" s="192" t="s">
        <v>375</v>
      </c>
      <c r="I152" s="184"/>
      <c r="J152" s="193">
        <f>BK152</f>
        <v>0</v>
      </c>
      <c r="L152" s="181"/>
      <c r="M152" s="186"/>
      <c r="N152" s="187"/>
      <c r="O152" s="187"/>
      <c r="P152" s="188">
        <f>SUM(P153:P159)</f>
        <v>0</v>
      </c>
      <c r="Q152" s="187"/>
      <c r="R152" s="188">
        <f>SUM(R153:R159)</f>
        <v>0</v>
      </c>
      <c r="S152" s="187"/>
      <c r="T152" s="189">
        <f>SUM(T153:T159)</f>
        <v>0</v>
      </c>
      <c r="AR152" s="182" t="s">
        <v>77</v>
      </c>
      <c r="AT152" s="190" t="s">
        <v>71</v>
      </c>
      <c r="AU152" s="190" t="s">
        <v>17</v>
      </c>
      <c r="AY152" s="182" t="s">
        <v>119</v>
      </c>
      <c r="BK152" s="191">
        <f>SUM(BK153:BK159)</f>
        <v>0</v>
      </c>
    </row>
    <row r="153" s="1" customFormat="1" ht="16.5" customHeight="1">
      <c r="B153" s="194"/>
      <c r="C153" s="195" t="s">
        <v>376</v>
      </c>
      <c r="D153" s="195" t="s">
        <v>122</v>
      </c>
      <c r="E153" s="196" t="s">
        <v>377</v>
      </c>
      <c r="F153" s="197" t="s">
        <v>378</v>
      </c>
      <c r="G153" s="198" t="s">
        <v>130</v>
      </c>
      <c r="H153" s="199">
        <v>2</v>
      </c>
      <c r="I153" s="200"/>
      <c r="J153" s="201">
        <f>ROUND(I153*H153,2)</f>
        <v>0</v>
      </c>
      <c r="K153" s="197" t="s">
        <v>5</v>
      </c>
      <c r="L153" s="43"/>
      <c r="M153" s="202" t="s">
        <v>5</v>
      </c>
      <c r="N153" s="203" t="s">
        <v>43</v>
      </c>
      <c r="O153" s="44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AR153" s="21" t="s">
        <v>126</v>
      </c>
      <c r="AT153" s="21" t="s">
        <v>122</v>
      </c>
      <c r="AU153" s="21" t="s">
        <v>77</v>
      </c>
      <c r="AY153" s="21" t="s">
        <v>119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21" t="s">
        <v>17</v>
      </c>
      <c r="BK153" s="206">
        <f>ROUND(I153*H153,2)</f>
        <v>0</v>
      </c>
      <c r="BL153" s="21" t="s">
        <v>126</v>
      </c>
      <c r="BM153" s="21" t="s">
        <v>379</v>
      </c>
    </row>
    <row r="154" s="1" customFormat="1" ht="16.5" customHeight="1">
      <c r="B154" s="194"/>
      <c r="C154" s="195" t="s">
        <v>380</v>
      </c>
      <c r="D154" s="195" t="s">
        <v>122</v>
      </c>
      <c r="E154" s="196" t="s">
        <v>381</v>
      </c>
      <c r="F154" s="197" t="s">
        <v>382</v>
      </c>
      <c r="G154" s="198" t="s">
        <v>130</v>
      </c>
      <c r="H154" s="199">
        <v>2</v>
      </c>
      <c r="I154" s="200"/>
      <c r="J154" s="201">
        <f>ROUND(I154*H154,2)</f>
        <v>0</v>
      </c>
      <c r="K154" s="197" t="s">
        <v>5</v>
      </c>
      <c r="L154" s="43"/>
      <c r="M154" s="202" t="s">
        <v>5</v>
      </c>
      <c r="N154" s="203" t="s">
        <v>43</v>
      </c>
      <c r="O154" s="44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AR154" s="21" t="s">
        <v>126</v>
      </c>
      <c r="AT154" s="21" t="s">
        <v>122</v>
      </c>
      <c r="AU154" s="21" t="s">
        <v>77</v>
      </c>
      <c r="AY154" s="21" t="s">
        <v>119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21" t="s">
        <v>17</v>
      </c>
      <c r="BK154" s="206">
        <f>ROUND(I154*H154,2)</f>
        <v>0</v>
      </c>
      <c r="BL154" s="21" t="s">
        <v>126</v>
      </c>
      <c r="BM154" s="21" t="s">
        <v>383</v>
      </c>
    </row>
    <row r="155" s="1" customFormat="1" ht="16.5" customHeight="1">
      <c r="B155" s="194"/>
      <c r="C155" s="195" t="s">
        <v>384</v>
      </c>
      <c r="D155" s="195" t="s">
        <v>122</v>
      </c>
      <c r="E155" s="196" t="s">
        <v>385</v>
      </c>
      <c r="F155" s="197" t="s">
        <v>386</v>
      </c>
      <c r="G155" s="198" t="s">
        <v>130</v>
      </c>
      <c r="H155" s="199">
        <v>2</v>
      </c>
      <c r="I155" s="200"/>
      <c r="J155" s="201">
        <f>ROUND(I155*H155,2)</f>
        <v>0</v>
      </c>
      <c r="K155" s="197" t="s">
        <v>5</v>
      </c>
      <c r="L155" s="43"/>
      <c r="M155" s="202" t="s">
        <v>5</v>
      </c>
      <c r="N155" s="203" t="s">
        <v>43</v>
      </c>
      <c r="O155" s="44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AR155" s="21" t="s">
        <v>126</v>
      </c>
      <c r="AT155" s="21" t="s">
        <v>122</v>
      </c>
      <c r="AU155" s="21" t="s">
        <v>77</v>
      </c>
      <c r="AY155" s="21" t="s">
        <v>119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21" t="s">
        <v>17</v>
      </c>
      <c r="BK155" s="206">
        <f>ROUND(I155*H155,2)</f>
        <v>0</v>
      </c>
      <c r="BL155" s="21" t="s">
        <v>126</v>
      </c>
      <c r="BM155" s="21" t="s">
        <v>387</v>
      </c>
    </row>
    <row r="156" s="1" customFormat="1" ht="16.5" customHeight="1">
      <c r="B156" s="194"/>
      <c r="C156" s="195" t="s">
        <v>388</v>
      </c>
      <c r="D156" s="195" t="s">
        <v>122</v>
      </c>
      <c r="E156" s="196" t="s">
        <v>389</v>
      </c>
      <c r="F156" s="197" t="s">
        <v>390</v>
      </c>
      <c r="G156" s="198" t="s">
        <v>130</v>
      </c>
      <c r="H156" s="199">
        <v>2</v>
      </c>
      <c r="I156" s="200"/>
      <c r="J156" s="201">
        <f>ROUND(I156*H156,2)</f>
        <v>0</v>
      </c>
      <c r="K156" s="197" t="s">
        <v>5</v>
      </c>
      <c r="L156" s="43"/>
      <c r="M156" s="202" t="s">
        <v>5</v>
      </c>
      <c r="N156" s="203" t="s">
        <v>43</v>
      </c>
      <c r="O156" s="44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AR156" s="21" t="s">
        <v>126</v>
      </c>
      <c r="AT156" s="21" t="s">
        <v>122</v>
      </c>
      <c r="AU156" s="21" t="s">
        <v>77</v>
      </c>
      <c r="AY156" s="21" t="s">
        <v>119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21" t="s">
        <v>17</v>
      </c>
      <c r="BK156" s="206">
        <f>ROUND(I156*H156,2)</f>
        <v>0</v>
      </c>
      <c r="BL156" s="21" t="s">
        <v>126</v>
      </c>
      <c r="BM156" s="21" t="s">
        <v>391</v>
      </c>
    </row>
    <row r="157" s="1" customFormat="1" ht="16.5" customHeight="1">
      <c r="B157" s="194"/>
      <c r="C157" s="195" t="s">
        <v>392</v>
      </c>
      <c r="D157" s="195" t="s">
        <v>122</v>
      </c>
      <c r="E157" s="196" t="s">
        <v>393</v>
      </c>
      <c r="F157" s="197" t="s">
        <v>394</v>
      </c>
      <c r="G157" s="198" t="s">
        <v>130</v>
      </c>
      <c r="H157" s="199">
        <v>1</v>
      </c>
      <c r="I157" s="200"/>
      <c r="J157" s="201">
        <f>ROUND(I157*H157,2)</f>
        <v>0</v>
      </c>
      <c r="K157" s="197" t="s">
        <v>5</v>
      </c>
      <c r="L157" s="43"/>
      <c r="M157" s="202" t="s">
        <v>5</v>
      </c>
      <c r="N157" s="203" t="s">
        <v>43</v>
      </c>
      <c r="O157" s="44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AR157" s="21" t="s">
        <v>126</v>
      </c>
      <c r="AT157" s="21" t="s">
        <v>122</v>
      </c>
      <c r="AU157" s="21" t="s">
        <v>77</v>
      </c>
      <c r="AY157" s="21" t="s">
        <v>119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21" t="s">
        <v>17</v>
      </c>
      <c r="BK157" s="206">
        <f>ROUND(I157*H157,2)</f>
        <v>0</v>
      </c>
      <c r="BL157" s="21" t="s">
        <v>126</v>
      </c>
      <c r="BM157" s="21" t="s">
        <v>395</v>
      </c>
    </row>
    <row r="158" s="1" customFormat="1" ht="16.5" customHeight="1">
      <c r="B158" s="194"/>
      <c r="C158" s="195" t="s">
        <v>396</v>
      </c>
      <c r="D158" s="195" t="s">
        <v>122</v>
      </c>
      <c r="E158" s="196" t="s">
        <v>397</v>
      </c>
      <c r="F158" s="197" t="s">
        <v>398</v>
      </c>
      <c r="G158" s="198" t="s">
        <v>372</v>
      </c>
      <c r="H158" s="199">
        <v>1</v>
      </c>
      <c r="I158" s="200"/>
      <c r="J158" s="201">
        <f>ROUND(I158*H158,2)</f>
        <v>0</v>
      </c>
      <c r="K158" s="197" t="s">
        <v>5</v>
      </c>
      <c r="L158" s="43"/>
      <c r="M158" s="202" t="s">
        <v>5</v>
      </c>
      <c r="N158" s="203" t="s">
        <v>43</v>
      </c>
      <c r="O158" s="44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AR158" s="21" t="s">
        <v>136</v>
      </c>
      <c r="AT158" s="21" t="s">
        <v>122</v>
      </c>
      <c r="AU158" s="21" t="s">
        <v>77</v>
      </c>
      <c r="AY158" s="21" t="s">
        <v>119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21" t="s">
        <v>17</v>
      </c>
      <c r="BK158" s="206">
        <f>ROUND(I158*H158,2)</f>
        <v>0</v>
      </c>
      <c r="BL158" s="21" t="s">
        <v>136</v>
      </c>
      <c r="BM158" s="21" t="s">
        <v>399</v>
      </c>
    </row>
    <row r="159" s="1" customFormat="1" ht="25.5" customHeight="1">
      <c r="B159" s="194"/>
      <c r="C159" s="195" t="s">
        <v>400</v>
      </c>
      <c r="D159" s="195" t="s">
        <v>122</v>
      </c>
      <c r="E159" s="196" t="s">
        <v>401</v>
      </c>
      <c r="F159" s="197" t="s">
        <v>402</v>
      </c>
      <c r="G159" s="198" t="s">
        <v>372</v>
      </c>
      <c r="H159" s="199">
        <v>1</v>
      </c>
      <c r="I159" s="200"/>
      <c r="J159" s="201">
        <f>ROUND(I159*H159,2)</f>
        <v>0</v>
      </c>
      <c r="K159" s="197" t="s">
        <v>5</v>
      </c>
      <c r="L159" s="43"/>
      <c r="M159" s="202" t="s">
        <v>5</v>
      </c>
      <c r="N159" s="208" t="s">
        <v>43</v>
      </c>
      <c r="O159" s="209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AR159" s="21" t="s">
        <v>126</v>
      </c>
      <c r="AT159" s="21" t="s">
        <v>122</v>
      </c>
      <c r="AU159" s="21" t="s">
        <v>77</v>
      </c>
      <c r="AY159" s="21" t="s">
        <v>119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21" t="s">
        <v>17</v>
      </c>
      <c r="BK159" s="206">
        <f>ROUND(I159*H159,2)</f>
        <v>0</v>
      </c>
      <c r="BL159" s="21" t="s">
        <v>126</v>
      </c>
      <c r="BM159" s="21" t="s">
        <v>403</v>
      </c>
    </row>
    <row r="160" s="1" customFormat="1" ht="6.96" customHeight="1">
      <c r="B160" s="64"/>
      <c r="C160" s="65"/>
      <c r="D160" s="65"/>
      <c r="E160" s="65"/>
      <c r="F160" s="65"/>
      <c r="G160" s="65"/>
      <c r="H160" s="65"/>
      <c r="I160" s="145"/>
      <c r="J160" s="65"/>
      <c r="K160" s="65"/>
      <c r="L160" s="43"/>
    </row>
  </sheetData>
  <autoFilter ref="C83:K159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12" customWidth="1"/>
    <col min="2" max="2" width="1.664063" style="212" customWidth="1"/>
    <col min="3" max="4" width="5" style="212" customWidth="1"/>
    <col min="5" max="5" width="11.67" style="212" customWidth="1"/>
    <col min="6" max="6" width="9.17" style="212" customWidth="1"/>
    <col min="7" max="7" width="5" style="212" customWidth="1"/>
    <col min="8" max="8" width="77.83" style="212" customWidth="1"/>
    <col min="9" max="10" width="20" style="212" customWidth="1"/>
    <col min="11" max="11" width="1.664063" style="212" customWidth="1"/>
  </cols>
  <sheetData>
    <row r="1" ht="37.5" customHeight="1"/>
    <row r="2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="11" customFormat="1" ht="45" customHeight="1">
      <c r="B3" s="216"/>
      <c r="C3" s="217" t="s">
        <v>404</v>
      </c>
      <c r="D3" s="217"/>
      <c r="E3" s="217"/>
      <c r="F3" s="217"/>
      <c r="G3" s="217"/>
      <c r="H3" s="217"/>
      <c r="I3" s="217"/>
      <c r="J3" s="217"/>
      <c r="K3" s="218"/>
    </row>
    <row r="4" ht="25.5" customHeight="1">
      <c r="B4" s="219"/>
      <c r="C4" s="220" t="s">
        <v>405</v>
      </c>
      <c r="D4" s="220"/>
      <c r="E4" s="220"/>
      <c r="F4" s="220"/>
      <c r="G4" s="220"/>
      <c r="H4" s="220"/>
      <c r="I4" s="220"/>
      <c r="J4" s="220"/>
      <c r="K4" s="221"/>
    </row>
    <row r="5" ht="5.25" customHeight="1">
      <c r="B5" s="219"/>
      <c r="C5" s="222"/>
      <c r="D5" s="222"/>
      <c r="E5" s="222"/>
      <c r="F5" s="222"/>
      <c r="G5" s="222"/>
      <c r="H5" s="222"/>
      <c r="I5" s="222"/>
      <c r="J5" s="222"/>
      <c r="K5" s="221"/>
    </row>
    <row r="6" ht="15" customHeight="1">
      <c r="B6" s="219"/>
      <c r="C6" s="223" t="s">
        <v>406</v>
      </c>
      <c r="D6" s="223"/>
      <c r="E6" s="223"/>
      <c r="F6" s="223"/>
      <c r="G6" s="223"/>
      <c r="H6" s="223"/>
      <c r="I6" s="223"/>
      <c r="J6" s="223"/>
      <c r="K6" s="221"/>
    </row>
    <row r="7" ht="15" customHeight="1">
      <c r="B7" s="224"/>
      <c r="C7" s="223" t="s">
        <v>407</v>
      </c>
      <c r="D7" s="223"/>
      <c r="E7" s="223"/>
      <c r="F7" s="223"/>
      <c r="G7" s="223"/>
      <c r="H7" s="223"/>
      <c r="I7" s="223"/>
      <c r="J7" s="223"/>
      <c r="K7" s="221"/>
    </row>
    <row r="8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ht="15" customHeight="1">
      <c r="B9" s="224"/>
      <c r="C9" s="223" t="s">
        <v>408</v>
      </c>
      <c r="D9" s="223"/>
      <c r="E9" s="223"/>
      <c r="F9" s="223"/>
      <c r="G9" s="223"/>
      <c r="H9" s="223"/>
      <c r="I9" s="223"/>
      <c r="J9" s="223"/>
      <c r="K9" s="221"/>
    </row>
    <row r="10" ht="15" customHeight="1">
      <c r="B10" s="224"/>
      <c r="C10" s="223"/>
      <c r="D10" s="223" t="s">
        <v>409</v>
      </c>
      <c r="E10" s="223"/>
      <c r="F10" s="223"/>
      <c r="G10" s="223"/>
      <c r="H10" s="223"/>
      <c r="I10" s="223"/>
      <c r="J10" s="223"/>
      <c r="K10" s="221"/>
    </row>
    <row r="11" ht="15" customHeight="1">
      <c r="B11" s="224"/>
      <c r="C11" s="225"/>
      <c r="D11" s="223" t="s">
        <v>410</v>
      </c>
      <c r="E11" s="223"/>
      <c r="F11" s="223"/>
      <c r="G11" s="223"/>
      <c r="H11" s="223"/>
      <c r="I11" s="223"/>
      <c r="J11" s="223"/>
      <c r="K11" s="221"/>
    </row>
    <row r="12" ht="12.75" customHeight="1">
      <c r="B12" s="224"/>
      <c r="C12" s="225"/>
      <c r="D12" s="225"/>
      <c r="E12" s="225"/>
      <c r="F12" s="225"/>
      <c r="G12" s="225"/>
      <c r="H12" s="225"/>
      <c r="I12" s="225"/>
      <c r="J12" s="225"/>
      <c r="K12" s="221"/>
    </row>
    <row r="13" ht="15" customHeight="1">
      <c r="B13" s="224"/>
      <c r="C13" s="225"/>
      <c r="D13" s="223" t="s">
        <v>411</v>
      </c>
      <c r="E13" s="223"/>
      <c r="F13" s="223"/>
      <c r="G13" s="223"/>
      <c r="H13" s="223"/>
      <c r="I13" s="223"/>
      <c r="J13" s="223"/>
      <c r="K13" s="221"/>
    </row>
    <row r="14" ht="15" customHeight="1">
      <c r="B14" s="224"/>
      <c r="C14" s="225"/>
      <c r="D14" s="223" t="s">
        <v>412</v>
      </c>
      <c r="E14" s="223"/>
      <c r="F14" s="223"/>
      <c r="G14" s="223"/>
      <c r="H14" s="223"/>
      <c r="I14" s="223"/>
      <c r="J14" s="223"/>
      <c r="K14" s="221"/>
    </row>
    <row r="15" ht="15" customHeight="1">
      <c r="B15" s="224"/>
      <c r="C15" s="225"/>
      <c r="D15" s="223" t="s">
        <v>413</v>
      </c>
      <c r="E15" s="223"/>
      <c r="F15" s="223"/>
      <c r="G15" s="223"/>
      <c r="H15" s="223"/>
      <c r="I15" s="223"/>
      <c r="J15" s="223"/>
      <c r="K15" s="221"/>
    </row>
    <row r="16" ht="15" customHeight="1">
      <c r="B16" s="224"/>
      <c r="C16" s="225"/>
      <c r="D16" s="225"/>
      <c r="E16" s="226" t="s">
        <v>79</v>
      </c>
      <c r="F16" s="223" t="s">
        <v>414</v>
      </c>
      <c r="G16" s="223"/>
      <c r="H16" s="223"/>
      <c r="I16" s="223"/>
      <c r="J16" s="223"/>
      <c r="K16" s="221"/>
    </row>
    <row r="17" ht="15" customHeight="1">
      <c r="B17" s="224"/>
      <c r="C17" s="225"/>
      <c r="D17" s="225"/>
      <c r="E17" s="226" t="s">
        <v>415</v>
      </c>
      <c r="F17" s="223" t="s">
        <v>416</v>
      </c>
      <c r="G17" s="223"/>
      <c r="H17" s="223"/>
      <c r="I17" s="223"/>
      <c r="J17" s="223"/>
      <c r="K17" s="221"/>
    </row>
    <row r="18" ht="15" customHeight="1">
      <c r="B18" s="224"/>
      <c r="C18" s="225"/>
      <c r="D18" s="225"/>
      <c r="E18" s="226" t="s">
        <v>417</v>
      </c>
      <c r="F18" s="223" t="s">
        <v>418</v>
      </c>
      <c r="G18" s="223"/>
      <c r="H18" s="223"/>
      <c r="I18" s="223"/>
      <c r="J18" s="223"/>
      <c r="K18" s="221"/>
    </row>
    <row r="19" ht="15" customHeight="1">
      <c r="B19" s="224"/>
      <c r="C19" s="225"/>
      <c r="D19" s="225"/>
      <c r="E19" s="226" t="s">
        <v>419</v>
      </c>
      <c r="F19" s="223" t="s">
        <v>420</v>
      </c>
      <c r="G19" s="223"/>
      <c r="H19" s="223"/>
      <c r="I19" s="223"/>
      <c r="J19" s="223"/>
      <c r="K19" s="221"/>
    </row>
    <row r="20" ht="15" customHeight="1">
      <c r="B20" s="224"/>
      <c r="C20" s="225"/>
      <c r="D20" s="225"/>
      <c r="E20" s="226" t="s">
        <v>421</v>
      </c>
      <c r="F20" s="223" t="s">
        <v>422</v>
      </c>
      <c r="G20" s="223"/>
      <c r="H20" s="223"/>
      <c r="I20" s="223"/>
      <c r="J20" s="223"/>
      <c r="K20" s="221"/>
    </row>
    <row r="21" ht="15" customHeight="1">
      <c r="B21" s="224"/>
      <c r="C21" s="225"/>
      <c r="D21" s="225"/>
      <c r="E21" s="226" t="s">
        <v>423</v>
      </c>
      <c r="F21" s="223" t="s">
        <v>424</v>
      </c>
      <c r="G21" s="223"/>
      <c r="H21" s="223"/>
      <c r="I21" s="223"/>
      <c r="J21" s="223"/>
      <c r="K21" s="221"/>
    </row>
    <row r="22" ht="12.75" customHeight="1">
      <c r="B22" s="224"/>
      <c r="C22" s="225"/>
      <c r="D22" s="225"/>
      <c r="E22" s="225"/>
      <c r="F22" s="225"/>
      <c r="G22" s="225"/>
      <c r="H22" s="225"/>
      <c r="I22" s="225"/>
      <c r="J22" s="225"/>
      <c r="K22" s="221"/>
    </row>
    <row r="23" ht="15" customHeight="1">
      <c r="B23" s="224"/>
      <c r="C23" s="223" t="s">
        <v>425</v>
      </c>
      <c r="D23" s="223"/>
      <c r="E23" s="223"/>
      <c r="F23" s="223"/>
      <c r="G23" s="223"/>
      <c r="H23" s="223"/>
      <c r="I23" s="223"/>
      <c r="J23" s="223"/>
      <c r="K23" s="221"/>
    </row>
    <row r="24" ht="15" customHeight="1">
      <c r="B24" s="224"/>
      <c r="C24" s="223" t="s">
        <v>426</v>
      </c>
      <c r="D24" s="223"/>
      <c r="E24" s="223"/>
      <c r="F24" s="223"/>
      <c r="G24" s="223"/>
      <c r="H24" s="223"/>
      <c r="I24" s="223"/>
      <c r="J24" s="223"/>
      <c r="K24" s="221"/>
    </row>
    <row r="25" ht="15" customHeight="1">
      <c r="B25" s="224"/>
      <c r="C25" s="223"/>
      <c r="D25" s="223" t="s">
        <v>427</v>
      </c>
      <c r="E25" s="223"/>
      <c r="F25" s="223"/>
      <c r="G25" s="223"/>
      <c r="H25" s="223"/>
      <c r="I25" s="223"/>
      <c r="J25" s="223"/>
      <c r="K25" s="221"/>
    </row>
    <row r="26" ht="15" customHeight="1">
      <c r="B26" s="224"/>
      <c r="C26" s="225"/>
      <c r="D26" s="223" t="s">
        <v>428</v>
      </c>
      <c r="E26" s="223"/>
      <c r="F26" s="223"/>
      <c r="G26" s="223"/>
      <c r="H26" s="223"/>
      <c r="I26" s="223"/>
      <c r="J26" s="223"/>
      <c r="K26" s="221"/>
    </row>
    <row r="27" ht="12.75" customHeight="1">
      <c r="B27" s="224"/>
      <c r="C27" s="225"/>
      <c r="D27" s="225"/>
      <c r="E27" s="225"/>
      <c r="F27" s="225"/>
      <c r="G27" s="225"/>
      <c r="H27" s="225"/>
      <c r="I27" s="225"/>
      <c r="J27" s="225"/>
      <c r="K27" s="221"/>
    </row>
    <row r="28" ht="15" customHeight="1">
      <c r="B28" s="224"/>
      <c r="C28" s="225"/>
      <c r="D28" s="223" t="s">
        <v>429</v>
      </c>
      <c r="E28" s="223"/>
      <c r="F28" s="223"/>
      <c r="G28" s="223"/>
      <c r="H28" s="223"/>
      <c r="I28" s="223"/>
      <c r="J28" s="223"/>
      <c r="K28" s="221"/>
    </row>
    <row r="29" ht="15" customHeight="1">
      <c r="B29" s="224"/>
      <c r="C29" s="225"/>
      <c r="D29" s="223" t="s">
        <v>430</v>
      </c>
      <c r="E29" s="223"/>
      <c r="F29" s="223"/>
      <c r="G29" s="223"/>
      <c r="H29" s="223"/>
      <c r="I29" s="223"/>
      <c r="J29" s="223"/>
      <c r="K29" s="221"/>
    </row>
    <row r="30" ht="12.75" customHeight="1">
      <c r="B30" s="224"/>
      <c r="C30" s="225"/>
      <c r="D30" s="225"/>
      <c r="E30" s="225"/>
      <c r="F30" s="225"/>
      <c r="G30" s="225"/>
      <c r="H30" s="225"/>
      <c r="I30" s="225"/>
      <c r="J30" s="225"/>
      <c r="K30" s="221"/>
    </row>
    <row r="31" ht="15" customHeight="1">
      <c r="B31" s="224"/>
      <c r="C31" s="225"/>
      <c r="D31" s="223" t="s">
        <v>431</v>
      </c>
      <c r="E31" s="223"/>
      <c r="F31" s="223"/>
      <c r="G31" s="223"/>
      <c r="H31" s="223"/>
      <c r="I31" s="223"/>
      <c r="J31" s="223"/>
      <c r="K31" s="221"/>
    </row>
    <row r="32" ht="15" customHeight="1">
      <c r="B32" s="224"/>
      <c r="C32" s="225"/>
      <c r="D32" s="223" t="s">
        <v>432</v>
      </c>
      <c r="E32" s="223"/>
      <c r="F32" s="223"/>
      <c r="G32" s="223"/>
      <c r="H32" s="223"/>
      <c r="I32" s="223"/>
      <c r="J32" s="223"/>
      <c r="K32" s="221"/>
    </row>
    <row r="33" ht="15" customHeight="1">
      <c r="B33" s="224"/>
      <c r="C33" s="225"/>
      <c r="D33" s="223" t="s">
        <v>433</v>
      </c>
      <c r="E33" s="223"/>
      <c r="F33" s="223"/>
      <c r="G33" s="223"/>
      <c r="H33" s="223"/>
      <c r="I33" s="223"/>
      <c r="J33" s="223"/>
      <c r="K33" s="221"/>
    </row>
    <row r="34" ht="15" customHeight="1">
      <c r="B34" s="224"/>
      <c r="C34" s="225"/>
      <c r="D34" s="223"/>
      <c r="E34" s="227" t="s">
        <v>104</v>
      </c>
      <c r="F34" s="223"/>
      <c r="G34" s="223" t="s">
        <v>434</v>
      </c>
      <c r="H34" s="223"/>
      <c r="I34" s="223"/>
      <c r="J34" s="223"/>
      <c r="K34" s="221"/>
    </row>
    <row r="35" ht="30.75" customHeight="1">
      <c r="B35" s="224"/>
      <c r="C35" s="225"/>
      <c r="D35" s="223"/>
      <c r="E35" s="227" t="s">
        <v>435</v>
      </c>
      <c r="F35" s="223"/>
      <c r="G35" s="223" t="s">
        <v>436</v>
      </c>
      <c r="H35" s="223"/>
      <c r="I35" s="223"/>
      <c r="J35" s="223"/>
      <c r="K35" s="221"/>
    </row>
    <row r="36" ht="15" customHeight="1">
      <c r="B36" s="224"/>
      <c r="C36" s="225"/>
      <c r="D36" s="223"/>
      <c r="E36" s="227" t="s">
        <v>53</v>
      </c>
      <c r="F36" s="223"/>
      <c r="G36" s="223" t="s">
        <v>437</v>
      </c>
      <c r="H36" s="223"/>
      <c r="I36" s="223"/>
      <c r="J36" s="223"/>
      <c r="K36" s="221"/>
    </row>
    <row r="37" ht="15" customHeight="1">
      <c r="B37" s="224"/>
      <c r="C37" s="225"/>
      <c r="D37" s="223"/>
      <c r="E37" s="227" t="s">
        <v>105</v>
      </c>
      <c r="F37" s="223"/>
      <c r="G37" s="223" t="s">
        <v>438</v>
      </c>
      <c r="H37" s="223"/>
      <c r="I37" s="223"/>
      <c r="J37" s="223"/>
      <c r="K37" s="221"/>
    </row>
    <row r="38" ht="15" customHeight="1">
      <c r="B38" s="224"/>
      <c r="C38" s="225"/>
      <c r="D38" s="223"/>
      <c r="E38" s="227" t="s">
        <v>106</v>
      </c>
      <c r="F38" s="223"/>
      <c r="G38" s="223" t="s">
        <v>439</v>
      </c>
      <c r="H38" s="223"/>
      <c r="I38" s="223"/>
      <c r="J38" s="223"/>
      <c r="K38" s="221"/>
    </row>
    <row r="39" ht="15" customHeight="1">
      <c r="B39" s="224"/>
      <c r="C39" s="225"/>
      <c r="D39" s="223"/>
      <c r="E39" s="227" t="s">
        <v>107</v>
      </c>
      <c r="F39" s="223"/>
      <c r="G39" s="223" t="s">
        <v>440</v>
      </c>
      <c r="H39" s="223"/>
      <c r="I39" s="223"/>
      <c r="J39" s="223"/>
      <c r="K39" s="221"/>
    </row>
    <row r="40" ht="15" customHeight="1">
      <c r="B40" s="224"/>
      <c r="C40" s="225"/>
      <c r="D40" s="223"/>
      <c r="E40" s="227" t="s">
        <v>441</v>
      </c>
      <c r="F40" s="223"/>
      <c r="G40" s="223" t="s">
        <v>442</v>
      </c>
      <c r="H40" s="223"/>
      <c r="I40" s="223"/>
      <c r="J40" s="223"/>
      <c r="K40" s="221"/>
    </row>
    <row r="41" ht="15" customHeight="1">
      <c r="B41" s="224"/>
      <c r="C41" s="225"/>
      <c r="D41" s="223"/>
      <c r="E41" s="227"/>
      <c r="F41" s="223"/>
      <c r="G41" s="223" t="s">
        <v>443</v>
      </c>
      <c r="H41" s="223"/>
      <c r="I41" s="223"/>
      <c r="J41" s="223"/>
      <c r="K41" s="221"/>
    </row>
    <row r="42" ht="15" customHeight="1">
      <c r="B42" s="224"/>
      <c r="C42" s="225"/>
      <c r="D42" s="223"/>
      <c r="E42" s="227" t="s">
        <v>444</v>
      </c>
      <c r="F42" s="223"/>
      <c r="G42" s="223" t="s">
        <v>445</v>
      </c>
      <c r="H42" s="223"/>
      <c r="I42" s="223"/>
      <c r="J42" s="223"/>
      <c r="K42" s="221"/>
    </row>
    <row r="43" ht="15" customHeight="1">
      <c r="B43" s="224"/>
      <c r="C43" s="225"/>
      <c r="D43" s="223"/>
      <c r="E43" s="227" t="s">
        <v>109</v>
      </c>
      <c r="F43" s="223"/>
      <c r="G43" s="223" t="s">
        <v>446</v>
      </c>
      <c r="H43" s="223"/>
      <c r="I43" s="223"/>
      <c r="J43" s="223"/>
      <c r="K43" s="221"/>
    </row>
    <row r="44" ht="12.75" customHeight="1">
      <c r="B44" s="224"/>
      <c r="C44" s="225"/>
      <c r="D44" s="223"/>
      <c r="E44" s="223"/>
      <c r="F44" s="223"/>
      <c r="G44" s="223"/>
      <c r="H44" s="223"/>
      <c r="I44" s="223"/>
      <c r="J44" s="223"/>
      <c r="K44" s="221"/>
    </row>
    <row r="45" ht="15" customHeight="1">
      <c r="B45" s="224"/>
      <c r="C45" s="225"/>
      <c r="D45" s="223" t="s">
        <v>447</v>
      </c>
      <c r="E45" s="223"/>
      <c r="F45" s="223"/>
      <c r="G45" s="223"/>
      <c r="H45" s="223"/>
      <c r="I45" s="223"/>
      <c r="J45" s="223"/>
      <c r="K45" s="221"/>
    </row>
    <row r="46" ht="15" customHeight="1">
      <c r="B46" s="224"/>
      <c r="C46" s="225"/>
      <c r="D46" s="225"/>
      <c r="E46" s="223" t="s">
        <v>448</v>
      </c>
      <c r="F46" s="223"/>
      <c r="G46" s="223"/>
      <c r="H46" s="223"/>
      <c r="I46" s="223"/>
      <c r="J46" s="223"/>
      <c r="K46" s="221"/>
    </row>
    <row r="47" ht="15" customHeight="1">
      <c r="B47" s="224"/>
      <c r="C47" s="225"/>
      <c r="D47" s="225"/>
      <c r="E47" s="223" t="s">
        <v>449</v>
      </c>
      <c r="F47" s="223"/>
      <c r="G47" s="223"/>
      <c r="H47" s="223"/>
      <c r="I47" s="223"/>
      <c r="J47" s="223"/>
      <c r="K47" s="221"/>
    </row>
    <row r="48" ht="15" customHeight="1">
      <c r="B48" s="224"/>
      <c r="C48" s="225"/>
      <c r="D48" s="225"/>
      <c r="E48" s="223" t="s">
        <v>450</v>
      </c>
      <c r="F48" s="223"/>
      <c r="G48" s="223"/>
      <c r="H48" s="223"/>
      <c r="I48" s="223"/>
      <c r="J48" s="223"/>
      <c r="K48" s="221"/>
    </row>
    <row r="49" ht="15" customHeight="1">
      <c r="B49" s="224"/>
      <c r="C49" s="225"/>
      <c r="D49" s="223" t="s">
        <v>451</v>
      </c>
      <c r="E49" s="223"/>
      <c r="F49" s="223"/>
      <c r="G49" s="223"/>
      <c r="H49" s="223"/>
      <c r="I49" s="223"/>
      <c r="J49" s="223"/>
      <c r="K49" s="221"/>
    </row>
    <row r="50" ht="25.5" customHeight="1">
      <c r="B50" s="219"/>
      <c r="C50" s="220" t="s">
        <v>452</v>
      </c>
      <c r="D50" s="220"/>
      <c r="E50" s="220"/>
      <c r="F50" s="220"/>
      <c r="G50" s="220"/>
      <c r="H50" s="220"/>
      <c r="I50" s="220"/>
      <c r="J50" s="220"/>
      <c r="K50" s="221"/>
    </row>
    <row r="51" ht="5.25" customHeight="1">
      <c r="B51" s="219"/>
      <c r="C51" s="222"/>
      <c r="D51" s="222"/>
      <c r="E51" s="222"/>
      <c r="F51" s="222"/>
      <c r="G51" s="222"/>
      <c r="H51" s="222"/>
      <c r="I51" s="222"/>
      <c r="J51" s="222"/>
      <c r="K51" s="221"/>
    </row>
    <row r="52" ht="15" customHeight="1">
      <c r="B52" s="219"/>
      <c r="C52" s="223" t="s">
        <v>453</v>
      </c>
      <c r="D52" s="223"/>
      <c r="E52" s="223"/>
      <c r="F52" s="223"/>
      <c r="G52" s="223"/>
      <c r="H52" s="223"/>
      <c r="I52" s="223"/>
      <c r="J52" s="223"/>
      <c r="K52" s="221"/>
    </row>
    <row r="53" ht="15" customHeight="1">
      <c r="B53" s="219"/>
      <c r="C53" s="223" t="s">
        <v>454</v>
      </c>
      <c r="D53" s="223"/>
      <c r="E53" s="223"/>
      <c r="F53" s="223"/>
      <c r="G53" s="223"/>
      <c r="H53" s="223"/>
      <c r="I53" s="223"/>
      <c r="J53" s="223"/>
      <c r="K53" s="221"/>
    </row>
    <row r="54" ht="12.75" customHeight="1">
      <c r="B54" s="219"/>
      <c r="C54" s="223"/>
      <c r="D54" s="223"/>
      <c r="E54" s="223"/>
      <c r="F54" s="223"/>
      <c r="G54" s="223"/>
      <c r="H54" s="223"/>
      <c r="I54" s="223"/>
      <c r="J54" s="223"/>
      <c r="K54" s="221"/>
    </row>
    <row r="55" ht="15" customHeight="1">
      <c r="B55" s="219"/>
      <c r="C55" s="223" t="s">
        <v>455</v>
      </c>
      <c r="D55" s="223"/>
      <c r="E55" s="223"/>
      <c r="F55" s="223"/>
      <c r="G55" s="223"/>
      <c r="H55" s="223"/>
      <c r="I55" s="223"/>
      <c r="J55" s="223"/>
      <c r="K55" s="221"/>
    </row>
    <row r="56" ht="15" customHeight="1">
      <c r="B56" s="219"/>
      <c r="C56" s="225"/>
      <c r="D56" s="223" t="s">
        <v>456</v>
      </c>
      <c r="E56" s="223"/>
      <c r="F56" s="223"/>
      <c r="G56" s="223"/>
      <c r="H56" s="223"/>
      <c r="I56" s="223"/>
      <c r="J56" s="223"/>
      <c r="K56" s="221"/>
    </row>
    <row r="57" ht="15" customHeight="1">
      <c r="B57" s="219"/>
      <c r="C57" s="225"/>
      <c r="D57" s="223" t="s">
        <v>457</v>
      </c>
      <c r="E57" s="223"/>
      <c r="F57" s="223"/>
      <c r="G57" s="223"/>
      <c r="H57" s="223"/>
      <c r="I57" s="223"/>
      <c r="J57" s="223"/>
      <c r="K57" s="221"/>
    </row>
    <row r="58" ht="15" customHeight="1">
      <c r="B58" s="219"/>
      <c r="C58" s="225"/>
      <c r="D58" s="223" t="s">
        <v>458</v>
      </c>
      <c r="E58" s="223"/>
      <c r="F58" s="223"/>
      <c r="G58" s="223"/>
      <c r="H58" s="223"/>
      <c r="I58" s="223"/>
      <c r="J58" s="223"/>
      <c r="K58" s="221"/>
    </row>
    <row r="59" ht="15" customHeight="1">
      <c r="B59" s="219"/>
      <c r="C59" s="225"/>
      <c r="D59" s="223" t="s">
        <v>459</v>
      </c>
      <c r="E59" s="223"/>
      <c r="F59" s="223"/>
      <c r="G59" s="223"/>
      <c r="H59" s="223"/>
      <c r="I59" s="223"/>
      <c r="J59" s="223"/>
      <c r="K59" s="221"/>
    </row>
    <row r="60" ht="15" customHeight="1">
      <c r="B60" s="219"/>
      <c r="C60" s="225"/>
      <c r="D60" s="228" t="s">
        <v>460</v>
      </c>
      <c r="E60" s="228"/>
      <c r="F60" s="228"/>
      <c r="G60" s="228"/>
      <c r="H60" s="228"/>
      <c r="I60" s="228"/>
      <c r="J60" s="228"/>
      <c r="K60" s="221"/>
    </row>
    <row r="61" ht="15" customHeight="1">
      <c r="B61" s="219"/>
      <c r="C61" s="225"/>
      <c r="D61" s="223" t="s">
        <v>461</v>
      </c>
      <c r="E61" s="223"/>
      <c r="F61" s="223"/>
      <c r="G61" s="223"/>
      <c r="H61" s="223"/>
      <c r="I61" s="223"/>
      <c r="J61" s="223"/>
      <c r="K61" s="221"/>
    </row>
    <row r="62" ht="12.75" customHeight="1">
      <c r="B62" s="219"/>
      <c r="C62" s="225"/>
      <c r="D62" s="225"/>
      <c r="E62" s="229"/>
      <c r="F62" s="225"/>
      <c r="G62" s="225"/>
      <c r="H62" s="225"/>
      <c r="I62" s="225"/>
      <c r="J62" s="225"/>
      <c r="K62" s="221"/>
    </row>
    <row r="63" ht="15" customHeight="1">
      <c r="B63" s="219"/>
      <c r="C63" s="225"/>
      <c r="D63" s="223" t="s">
        <v>462</v>
      </c>
      <c r="E63" s="223"/>
      <c r="F63" s="223"/>
      <c r="G63" s="223"/>
      <c r="H63" s="223"/>
      <c r="I63" s="223"/>
      <c r="J63" s="223"/>
      <c r="K63" s="221"/>
    </row>
    <row r="64" ht="15" customHeight="1">
      <c r="B64" s="219"/>
      <c r="C64" s="225"/>
      <c r="D64" s="228" t="s">
        <v>463</v>
      </c>
      <c r="E64" s="228"/>
      <c r="F64" s="228"/>
      <c r="G64" s="228"/>
      <c r="H64" s="228"/>
      <c r="I64" s="228"/>
      <c r="J64" s="228"/>
      <c r="K64" s="221"/>
    </row>
    <row r="65" ht="15" customHeight="1">
      <c r="B65" s="219"/>
      <c r="C65" s="225"/>
      <c r="D65" s="223" t="s">
        <v>464</v>
      </c>
      <c r="E65" s="223"/>
      <c r="F65" s="223"/>
      <c r="G65" s="223"/>
      <c r="H65" s="223"/>
      <c r="I65" s="223"/>
      <c r="J65" s="223"/>
      <c r="K65" s="221"/>
    </row>
    <row r="66" ht="15" customHeight="1">
      <c r="B66" s="219"/>
      <c r="C66" s="225"/>
      <c r="D66" s="223" t="s">
        <v>465</v>
      </c>
      <c r="E66" s="223"/>
      <c r="F66" s="223"/>
      <c r="G66" s="223"/>
      <c r="H66" s="223"/>
      <c r="I66" s="223"/>
      <c r="J66" s="223"/>
      <c r="K66" s="221"/>
    </row>
    <row r="67" ht="15" customHeight="1">
      <c r="B67" s="219"/>
      <c r="C67" s="225"/>
      <c r="D67" s="223" t="s">
        <v>466</v>
      </c>
      <c r="E67" s="223"/>
      <c r="F67" s="223"/>
      <c r="G67" s="223"/>
      <c r="H67" s="223"/>
      <c r="I67" s="223"/>
      <c r="J67" s="223"/>
      <c r="K67" s="221"/>
    </row>
    <row r="68" ht="15" customHeight="1">
      <c r="B68" s="219"/>
      <c r="C68" s="225"/>
      <c r="D68" s="223" t="s">
        <v>467</v>
      </c>
      <c r="E68" s="223"/>
      <c r="F68" s="223"/>
      <c r="G68" s="223"/>
      <c r="H68" s="223"/>
      <c r="I68" s="223"/>
      <c r="J68" s="223"/>
      <c r="K68" s="221"/>
    </row>
    <row r="69" ht="12.75" customHeight="1">
      <c r="B69" s="230"/>
      <c r="C69" s="231"/>
      <c r="D69" s="231"/>
      <c r="E69" s="231"/>
      <c r="F69" s="231"/>
      <c r="G69" s="231"/>
      <c r="H69" s="231"/>
      <c r="I69" s="231"/>
      <c r="J69" s="231"/>
      <c r="K69" s="232"/>
    </row>
    <row r="70" ht="18.75" customHeight="1">
      <c r="B70" s="233"/>
      <c r="C70" s="233"/>
      <c r="D70" s="233"/>
      <c r="E70" s="233"/>
      <c r="F70" s="233"/>
      <c r="G70" s="233"/>
      <c r="H70" s="233"/>
      <c r="I70" s="233"/>
      <c r="J70" s="233"/>
      <c r="K70" s="234"/>
    </row>
    <row r="71" ht="18.75" customHeight="1">
      <c r="B71" s="234"/>
      <c r="C71" s="234"/>
      <c r="D71" s="234"/>
      <c r="E71" s="234"/>
      <c r="F71" s="234"/>
      <c r="G71" s="234"/>
      <c r="H71" s="234"/>
      <c r="I71" s="234"/>
      <c r="J71" s="234"/>
      <c r="K71" s="234"/>
    </row>
    <row r="72" ht="7.5" customHeight="1">
      <c r="B72" s="235"/>
      <c r="C72" s="236"/>
      <c r="D72" s="236"/>
      <c r="E72" s="236"/>
      <c r="F72" s="236"/>
      <c r="G72" s="236"/>
      <c r="H72" s="236"/>
      <c r="I72" s="236"/>
      <c r="J72" s="236"/>
      <c r="K72" s="237"/>
    </row>
    <row r="73" ht="45" customHeight="1">
      <c r="B73" s="238"/>
      <c r="C73" s="239" t="s">
        <v>85</v>
      </c>
      <c r="D73" s="239"/>
      <c r="E73" s="239"/>
      <c r="F73" s="239"/>
      <c r="G73" s="239"/>
      <c r="H73" s="239"/>
      <c r="I73" s="239"/>
      <c r="J73" s="239"/>
      <c r="K73" s="240"/>
    </row>
    <row r="74" ht="17.25" customHeight="1">
      <c r="B74" s="238"/>
      <c r="C74" s="241" t="s">
        <v>468</v>
      </c>
      <c r="D74" s="241"/>
      <c r="E74" s="241"/>
      <c r="F74" s="241" t="s">
        <v>469</v>
      </c>
      <c r="G74" s="242"/>
      <c r="H74" s="241" t="s">
        <v>105</v>
      </c>
      <c r="I74" s="241" t="s">
        <v>57</v>
      </c>
      <c r="J74" s="241" t="s">
        <v>470</v>
      </c>
      <c r="K74" s="240"/>
    </row>
    <row r="75" ht="17.25" customHeight="1">
      <c r="B75" s="238"/>
      <c r="C75" s="243" t="s">
        <v>471</v>
      </c>
      <c r="D75" s="243"/>
      <c r="E75" s="243"/>
      <c r="F75" s="244" t="s">
        <v>472</v>
      </c>
      <c r="G75" s="245"/>
      <c r="H75" s="243"/>
      <c r="I75" s="243"/>
      <c r="J75" s="243" t="s">
        <v>473</v>
      </c>
      <c r="K75" s="240"/>
    </row>
    <row r="76" ht="5.25" customHeight="1">
      <c r="B76" s="238"/>
      <c r="C76" s="246"/>
      <c r="D76" s="246"/>
      <c r="E76" s="246"/>
      <c r="F76" s="246"/>
      <c r="G76" s="247"/>
      <c r="H76" s="246"/>
      <c r="I76" s="246"/>
      <c r="J76" s="246"/>
      <c r="K76" s="240"/>
    </row>
    <row r="77" ht="15" customHeight="1">
      <c r="B77" s="238"/>
      <c r="C77" s="227" t="s">
        <v>53</v>
      </c>
      <c r="D77" s="246"/>
      <c r="E77" s="246"/>
      <c r="F77" s="248" t="s">
        <v>474</v>
      </c>
      <c r="G77" s="247"/>
      <c r="H77" s="227" t="s">
        <v>475</v>
      </c>
      <c r="I77" s="227" t="s">
        <v>476</v>
      </c>
      <c r="J77" s="227">
        <v>20</v>
      </c>
      <c r="K77" s="240"/>
    </row>
    <row r="78" ht="15" customHeight="1">
      <c r="B78" s="238"/>
      <c r="C78" s="227" t="s">
        <v>477</v>
      </c>
      <c r="D78" s="227"/>
      <c r="E78" s="227"/>
      <c r="F78" s="248" t="s">
        <v>474</v>
      </c>
      <c r="G78" s="247"/>
      <c r="H78" s="227" t="s">
        <v>478</v>
      </c>
      <c r="I78" s="227" t="s">
        <v>476</v>
      </c>
      <c r="J78" s="227">
        <v>120</v>
      </c>
      <c r="K78" s="240"/>
    </row>
    <row r="79" ht="15" customHeight="1">
      <c r="B79" s="249"/>
      <c r="C79" s="227" t="s">
        <v>479</v>
      </c>
      <c r="D79" s="227"/>
      <c r="E79" s="227"/>
      <c r="F79" s="248" t="s">
        <v>480</v>
      </c>
      <c r="G79" s="247"/>
      <c r="H79" s="227" t="s">
        <v>481</v>
      </c>
      <c r="I79" s="227" t="s">
        <v>476</v>
      </c>
      <c r="J79" s="227">
        <v>50</v>
      </c>
      <c r="K79" s="240"/>
    </row>
    <row r="80" ht="15" customHeight="1">
      <c r="B80" s="249"/>
      <c r="C80" s="227" t="s">
        <v>482</v>
      </c>
      <c r="D80" s="227"/>
      <c r="E80" s="227"/>
      <c r="F80" s="248" t="s">
        <v>474</v>
      </c>
      <c r="G80" s="247"/>
      <c r="H80" s="227" t="s">
        <v>483</v>
      </c>
      <c r="I80" s="227" t="s">
        <v>484</v>
      </c>
      <c r="J80" s="227"/>
      <c r="K80" s="240"/>
    </row>
    <row r="81" ht="15" customHeight="1">
      <c r="B81" s="249"/>
      <c r="C81" s="250" t="s">
        <v>485</v>
      </c>
      <c r="D81" s="250"/>
      <c r="E81" s="250"/>
      <c r="F81" s="251" t="s">
        <v>480</v>
      </c>
      <c r="G81" s="250"/>
      <c r="H81" s="250" t="s">
        <v>486</v>
      </c>
      <c r="I81" s="250" t="s">
        <v>476</v>
      </c>
      <c r="J81" s="250">
        <v>15</v>
      </c>
      <c r="K81" s="240"/>
    </row>
    <row r="82" ht="15" customHeight="1">
      <c r="B82" s="249"/>
      <c r="C82" s="250" t="s">
        <v>487</v>
      </c>
      <c r="D82" s="250"/>
      <c r="E82" s="250"/>
      <c r="F82" s="251" t="s">
        <v>480</v>
      </c>
      <c r="G82" s="250"/>
      <c r="H82" s="250" t="s">
        <v>488</v>
      </c>
      <c r="I82" s="250" t="s">
        <v>476</v>
      </c>
      <c r="J82" s="250">
        <v>15</v>
      </c>
      <c r="K82" s="240"/>
    </row>
    <row r="83" ht="15" customHeight="1">
      <c r="B83" s="249"/>
      <c r="C83" s="250" t="s">
        <v>489</v>
      </c>
      <c r="D83" s="250"/>
      <c r="E83" s="250"/>
      <c r="F83" s="251" t="s">
        <v>480</v>
      </c>
      <c r="G83" s="250"/>
      <c r="H83" s="250" t="s">
        <v>490</v>
      </c>
      <c r="I83" s="250" t="s">
        <v>476</v>
      </c>
      <c r="J83" s="250">
        <v>20</v>
      </c>
      <c r="K83" s="240"/>
    </row>
    <row r="84" ht="15" customHeight="1">
      <c r="B84" s="249"/>
      <c r="C84" s="250" t="s">
        <v>491</v>
      </c>
      <c r="D84" s="250"/>
      <c r="E84" s="250"/>
      <c r="F84" s="251" t="s">
        <v>480</v>
      </c>
      <c r="G84" s="250"/>
      <c r="H84" s="250" t="s">
        <v>492</v>
      </c>
      <c r="I84" s="250" t="s">
        <v>476</v>
      </c>
      <c r="J84" s="250">
        <v>20</v>
      </c>
      <c r="K84" s="240"/>
    </row>
    <row r="85" ht="15" customHeight="1">
      <c r="B85" s="249"/>
      <c r="C85" s="227" t="s">
        <v>493</v>
      </c>
      <c r="D85" s="227"/>
      <c r="E85" s="227"/>
      <c r="F85" s="248" t="s">
        <v>480</v>
      </c>
      <c r="G85" s="247"/>
      <c r="H85" s="227" t="s">
        <v>494</v>
      </c>
      <c r="I85" s="227" t="s">
        <v>476</v>
      </c>
      <c r="J85" s="227">
        <v>50</v>
      </c>
      <c r="K85" s="240"/>
    </row>
    <row r="86" ht="15" customHeight="1">
      <c r="B86" s="249"/>
      <c r="C86" s="227" t="s">
        <v>495</v>
      </c>
      <c r="D86" s="227"/>
      <c r="E86" s="227"/>
      <c r="F86" s="248" t="s">
        <v>480</v>
      </c>
      <c r="G86" s="247"/>
      <c r="H86" s="227" t="s">
        <v>496</v>
      </c>
      <c r="I86" s="227" t="s">
        <v>476</v>
      </c>
      <c r="J86" s="227">
        <v>20</v>
      </c>
      <c r="K86" s="240"/>
    </row>
    <row r="87" ht="15" customHeight="1">
      <c r="B87" s="249"/>
      <c r="C87" s="227" t="s">
        <v>497</v>
      </c>
      <c r="D87" s="227"/>
      <c r="E87" s="227"/>
      <c r="F87" s="248" t="s">
        <v>480</v>
      </c>
      <c r="G87" s="247"/>
      <c r="H87" s="227" t="s">
        <v>498</v>
      </c>
      <c r="I87" s="227" t="s">
        <v>476</v>
      </c>
      <c r="J87" s="227">
        <v>20</v>
      </c>
      <c r="K87" s="240"/>
    </row>
    <row r="88" ht="15" customHeight="1">
      <c r="B88" s="249"/>
      <c r="C88" s="227" t="s">
        <v>499</v>
      </c>
      <c r="D88" s="227"/>
      <c r="E88" s="227"/>
      <c r="F88" s="248" t="s">
        <v>480</v>
      </c>
      <c r="G88" s="247"/>
      <c r="H88" s="227" t="s">
        <v>500</v>
      </c>
      <c r="I88" s="227" t="s">
        <v>476</v>
      </c>
      <c r="J88" s="227">
        <v>50</v>
      </c>
      <c r="K88" s="240"/>
    </row>
    <row r="89" ht="15" customHeight="1">
      <c r="B89" s="249"/>
      <c r="C89" s="227" t="s">
        <v>501</v>
      </c>
      <c r="D89" s="227"/>
      <c r="E89" s="227"/>
      <c r="F89" s="248" t="s">
        <v>480</v>
      </c>
      <c r="G89" s="247"/>
      <c r="H89" s="227" t="s">
        <v>501</v>
      </c>
      <c r="I89" s="227" t="s">
        <v>476</v>
      </c>
      <c r="J89" s="227">
        <v>50</v>
      </c>
      <c r="K89" s="240"/>
    </row>
    <row r="90" ht="15" customHeight="1">
      <c r="B90" s="249"/>
      <c r="C90" s="227" t="s">
        <v>110</v>
      </c>
      <c r="D90" s="227"/>
      <c r="E90" s="227"/>
      <c r="F90" s="248" t="s">
        <v>480</v>
      </c>
      <c r="G90" s="247"/>
      <c r="H90" s="227" t="s">
        <v>502</v>
      </c>
      <c r="I90" s="227" t="s">
        <v>476</v>
      </c>
      <c r="J90" s="227">
        <v>255</v>
      </c>
      <c r="K90" s="240"/>
    </row>
    <row r="91" ht="15" customHeight="1">
      <c r="B91" s="249"/>
      <c r="C91" s="227" t="s">
        <v>503</v>
      </c>
      <c r="D91" s="227"/>
      <c r="E91" s="227"/>
      <c r="F91" s="248" t="s">
        <v>474</v>
      </c>
      <c r="G91" s="247"/>
      <c r="H91" s="227" t="s">
        <v>504</v>
      </c>
      <c r="I91" s="227" t="s">
        <v>505</v>
      </c>
      <c r="J91" s="227"/>
      <c r="K91" s="240"/>
    </row>
    <row r="92" ht="15" customHeight="1">
      <c r="B92" s="249"/>
      <c r="C92" s="227" t="s">
        <v>506</v>
      </c>
      <c r="D92" s="227"/>
      <c r="E92" s="227"/>
      <c r="F92" s="248" t="s">
        <v>474</v>
      </c>
      <c r="G92" s="247"/>
      <c r="H92" s="227" t="s">
        <v>507</v>
      </c>
      <c r="I92" s="227" t="s">
        <v>508</v>
      </c>
      <c r="J92" s="227"/>
      <c r="K92" s="240"/>
    </row>
    <row r="93" ht="15" customHeight="1">
      <c r="B93" s="249"/>
      <c r="C93" s="227" t="s">
        <v>509</v>
      </c>
      <c r="D93" s="227"/>
      <c r="E93" s="227"/>
      <c r="F93" s="248" t="s">
        <v>474</v>
      </c>
      <c r="G93" s="247"/>
      <c r="H93" s="227" t="s">
        <v>509</v>
      </c>
      <c r="I93" s="227" t="s">
        <v>508</v>
      </c>
      <c r="J93" s="227"/>
      <c r="K93" s="240"/>
    </row>
    <row r="94" ht="15" customHeight="1">
      <c r="B94" s="249"/>
      <c r="C94" s="227" t="s">
        <v>38</v>
      </c>
      <c r="D94" s="227"/>
      <c r="E94" s="227"/>
      <c r="F94" s="248" t="s">
        <v>474</v>
      </c>
      <c r="G94" s="247"/>
      <c r="H94" s="227" t="s">
        <v>510</v>
      </c>
      <c r="I94" s="227" t="s">
        <v>508</v>
      </c>
      <c r="J94" s="227"/>
      <c r="K94" s="240"/>
    </row>
    <row r="95" ht="15" customHeight="1">
      <c r="B95" s="249"/>
      <c r="C95" s="227" t="s">
        <v>48</v>
      </c>
      <c r="D95" s="227"/>
      <c r="E95" s="227"/>
      <c r="F95" s="248" t="s">
        <v>474</v>
      </c>
      <c r="G95" s="247"/>
      <c r="H95" s="227" t="s">
        <v>511</v>
      </c>
      <c r="I95" s="227" t="s">
        <v>508</v>
      </c>
      <c r="J95" s="227"/>
      <c r="K95" s="240"/>
    </row>
    <row r="96" ht="15" customHeight="1">
      <c r="B96" s="252"/>
      <c r="C96" s="253"/>
      <c r="D96" s="253"/>
      <c r="E96" s="253"/>
      <c r="F96" s="253"/>
      <c r="G96" s="253"/>
      <c r="H96" s="253"/>
      <c r="I96" s="253"/>
      <c r="J96" s="253"/>
      <c r="K96" s="254"/>
    </row>
    <row r="97" ht="18.75" customHeight="1">
      <c r="B97" s="255"/>
      <c r="C97" s="256"/>
      <c r="D97" s="256"/>
      <c r="E97" s="256"/>
      <c r="F97" s="256"/>
      <c r="G97" s="256"/>
      <c r="H97" s="256"/>
      <c r="I97" s="256"/>
      <c r="J97" s="256"/>
      <c r="K97" s="255"/>
    </row>
    <row r="98" ht="18.75" customHeight="1">
      <c r="B98" s="234"/>
      <c r="C98" s="234"/>
      <c r="D98" s="234"/>
      <c r="E98" s="234"/>
      <c r="F98" s="234"/>
      <c r="G98" s="234"/>
      <c r="H98" s="234"/>
      <c r="I98" s="234"/>
      <c r="J98" s="234"/>
      <c r="K98" s="234"/>
    </row>
    <row r="99" ht="7.5" customHeight="1">
      <c r="B99" s="235"/>
      <c r="C99" s="236"/>
      <c r="D99" s="236"/>
      <c r="E99" s="236"/>
      <c r="F99" s="236"/>
      <c r="G99" s="236"/>
      <c r="H99" s="236"/>
      <c r="I99" s="236"/>
      <c r="J99" s="236"/>
      <c r="K99" s="237"/>
    </row>
    <row r="100" ht="45" customHeight="1">
      <c r="B100" s="238"/>
      <c r="C100" s="239" t="s">
        <v>512</v>
      </c>
      <c r="D100" s="239"/>
      <c r="E100" s="239"/>
      <c r="F100" s="239"/>
      <c r="G100" s="239"/>
      <c r="H100" s="239"/>
      <c r="I100" s="239"/>
      <c r="J100" s="239"/>
      <c r="K100" s="240"/>
    </row>
    <row r="101" ht="17.25" customHeight="1">
      <c r="B101" s="238"/>
      <c r="C101" s="241" t="s">
        <v>468</v>
      </c>
      <c r="D101" s="241"/>
      <c r="E101" s="241"/>
      <c r="F101" s="241" t="s">
        <v>469</v>
      </c>
      <c r="G101" s="242"/>
      <c r="H101" s="241" t="s">
        <v>105</v>
      </c>
      <c r="I101" s="241" t="s">
        <v>57</v>
      </c>
      <c r="J101" s="241" t="s">
        <v>470</v>
      </c>
      <c r="K101" s="240"/>
    </row>
    <row r="102" ht="17.25" customHeight="1">
      <c r="B102" s="238"/>
      <c r="C102" s="243" t="s">
        <v>471</v>
      </c>
      <c r="D102" s="243"/>
      <c r="E102" s="243"/>
      <c r="F102" s="244" t="s">
        <v>472</v>
      </c>
      <c r="G102" s="245"/>
      <c r="H102" s="243"/>
      <c r="I102" s="243"/>
      <c r="J102" s="243" t="s">
        <v>473</v>
      </c>
      <c r="K102" s="240"/>
    </row>
    <row r="103" ht="5.25" customHeight="1">
      <c r="B103" s="238"/>
      <c r="C103" s="241"/>
      <c r="D103" s="241"/>
      <c r="E103" s="241"/>
      <c r="F103" s="241"/>
      <c r="G103" s="257"/>
      <c r="H103" s="241"/>
      <c r="I103" s="241"/>
      <c r="J103" s="241"/>
      <c r="K103" s="240"/>
    </row>
    <row r="104" ht="15" customHeight="1">
      <c r="B104" s="238"/>
      <c r="C104" s="227" t="s">
        <v>53</v>
      </c>
      <c r="D104" s="246"/>
      <c r="E104" s="246"/>
      <c r="F104" s="248" t="s">
        <v>474</v>
      </c>
      <c r="G104" s="257"/>
      <c r="H104" s="227" t="s">
        <v>513</v>
      </c>
      <c r="I104" s="227" t="s">
        <v>476</v>
      </c>
      <c r="J104" s="227">
        <v>20</v>
      </c>
      <c r="K104" s="240"/>
    </row>
    <row r="105" ht="15" customHeight="1">
      <c r="B105" s="238"/>
      <c r="C105" s="227" t="s">
        <v>477</v>
      </c>
      <c r="D105" s="227"/>
      <c r="E105" s="227"/>
      <c r="F105" s="248" t="s">
        <v>474</v>
      </c>
      <c r="G105" s="227"/>
      <c r="H105" s="227" t="s">
        <v>513</v>
      </c>
      <c r="I105" s="227" t="s">
        <v>476</v>
      </c>
      <c r="J105" s="227">
        <v>120</v>
      </c>
      <c r="K105" s="240"/>
    </row>
    <row r="106" ht="15" customHeight="1">
      <c r="B106" s="249"/>
      <c r="C106" s="227" t="s">
        <v>479</v>
      </c>
      <c r="D106" s="227"/>
      <c r="E106" s="227"/>
      <c r="F106" s="248" t="s">
        <v>480</v>
      </c>
      <c r="G106" s="227"/>
      <c r="H106" s="227" t="s">
        <v>513</v>
      </c>
      <c r="I106" s="227" t="s">
        <v>476</v>
      </c>
      <c r="J106" s="227">
        <v>50</v>
      </c>
      <c r="K106" s="240"/>
    </row>
    <row r="107" ht="15" customHeight="1">
      <c r="B107" s="249"/>
      <c r="C107" s="227" t="s">
        <v>482</v>
      </c>
      <c r="D107" s="227"/>
      <c r="E107" s="227"/>
      <c r="F107" s="248" t="s">
        <v>474</v>
      </c>
      <c r="G107" s="227"/>
      <c r="H107" s="227" t="s">
        <v>513</v>
      </c>
      <c r="I107" s="227" t="s">
        <v>484</v>
      </c>
      <c r="J107" s="227"/>
      <c r="K107" s="240"/>
    </row>
    <row r="108" ht="15" customHeight="1">
      <c r="B108" s="249"/>
      <c r="C108" s="227" t="s">
        <v>493</v>
      </c>
      <c r="D108" s="227"/>
      <c r="E108" s="227"/>
      <c r="F108" s="248" t="s">
        <v>480</v>
      </c>
      <c r="G108" s="227"/>
      <c r="H108" s="227" t="s">
        <v>513</v>
      </c>
      <c r="I108" s="227" t="s">
        <v>476</v>
      </c>
      <c r="J108" s="227">
        <v>50</v>
      </c>
      <c r="K108" s="240"/>
    </row>
    <row r="109" ht="15" customHeight="1">
      <c r="B109" s="249"/>
      <c r="C109" s="227" t="s">
        <v>501</v>
      </c>
      <c r="D109" s="227"/>
      <c r="E109" s="227"/>
      <c r="F109" s="248" t="s">
        <v>480</v>
      </c>
      <c r="G109" s="227"/>
      <c r="H109" s="227" t="s">
        <v>513</v>
      </c>
      <c r="I109" s="227" t="s">
        <v>476</v>
      </c>
      <c r="J109" s="227">
        <v>50</v>
      </c>
      <c r="K109" s="240"/>
    </row>
    <row r="110" ht="15" customHeight="1">
      <c r="B110" s="249"/>
      <c r="C110" s="227" t="s">
        <v>499</v>
      </c>
      <c r="D110" s="227"/>
      <c r="E110" s="227"/>
      <c r="F110" s="248" t="s">
        <v>480</v>
      </c>
      <c r="G110" s="227"/>
      <c r="H110" s="227" t="s">
        <v>513</v>
      </c>
      <c r="I110" s="227" t="s">
        <v>476</v>
      </c>
      <c r="J110" s="227">
        <v>50</v>
      </c>
      <c r="K110" s="240"/>
    </row>
    <row r="111" ht="15" customHeight="1">
      <c r="B111" s="249"/>
      <c r="C111" s="227" t="s">
        <v>53</v>
      </c>
      <c r="D111" s="227"/>
      <c r="E111" s="227"/>
      <c r="F111" s="248" t="s">
        <v>474</v>
      </c>
      <c r="G111" s="227"/>
      <c r="H111" s="227" t="s">
        <v>514</v>
      </c>
      <c r="I111" s="227" t="s">
        <v>476</v>
      </c>
      <c r="J111" s="227">
        <v>20</v>
      </c>
      <c r="K111" s="240"/>
    </row>
    <row r="112" ht="15" customHeight="1">
      <c r="B112" s="249"/>
      <c r="C112" s="227" t="s">
        <v>515</v>
      </c>
      <c r="D112" s="227"/>
      <c r="E112" s="227"/>
      <c r="F112" s="248" t="s">
        <v>474</v>
      </c>
      <c r="G112" s="227"/>
      <c r="H112" s="227" t="s">
        <v>516</v>
      </c>
      <c r="I112" s="227" t="s">
        <v>476</v>
      </c>
      <c r="J112" s="227">
        <v>120</v>
      </c>
      <c r="K112" s="240"/>
    </row>
    <row r="113" ht="15" customHeight="1">
      <c r="B113" s="249"/>
      <c r="C113" s="227" t="s">
        <v>38</v>
      </c>
      <c r="D113" s="227"/>
      <c r="E113" s="227"/>
      <c r="F113" s="248" t="s">
        <v>474</v>
      </c>
      <c r="G113" s="227"/>
      <c r="H113" s="227" t="s">
        <v>517</v>
      </c>
      <c r="I113" s="227" t="s">
        <v>508</v>
      </c>
      <c r="J113" s="227"/>
      <c r="K113" s="240"/>
    </row>
    <row r="114" ht="15" customHeight="1">
      <c r="B114" s="249"/>
      <c r="C114" s="227" t="s">
        <v>48</v>
      </c>
      <c r="D114" s="227"/>
      <c r="E114" s="227"/>
      <c r="F114" s="248" t="s">
        <v>474</v>
      </c>
      <c r="G114" s="227"/>
      <c r="H114" s="227" t="s">
        <v>518</v>
      </c>
      <c r="I114" s="227" t="s">
        <v>508</v>
      </c>
      <c r="J114" s="227"/>
      <c r="K114" s="240"/>
    </row>
    <row r="115" ht="15" customHeight="1">
      <c r="B115" s="249"/>
      <c r="C115" s="227" t="s">
        <v>57</v>
      </c>
      <c r="D115" s="227"/>
      <c r="E115" s="227"/>
      <c r="F115" s="248" t="s">
        <v>474</v>
      </c>
      <c r="G115" s="227"/>
      <c r="H115" s="227" t="s">
        <v>519</v>
      </c>
      <c r="I115" s="227" t="s">
        <v>520</v>
      </c>
      <c r="J115" s="227"/>
      <c r="K115" s="240"/>
    </row>
    <row r="116" ht="15" customHeight="1">
      <c r="B116" s="252"/>
      <c r="C116" s="258"/>
      <c r="D116" s="258"/>
      <c r="E116" s="258"/>
      <c r="F116" s="258"/>
      <c r="G116" s="258"/>
      <c r="H116" s="258"/>
      <c r="I116" s="258"/>
      <c r="J116" s="258"/>
      <c r="K116" s="254"/>
    </row>
    <row r="117" ht="18.75" customHeight="1">
      <c r="B117" s="259"/>
      <c r="C117" s="223"/>
      <c r="D117" s="223"/>
      <c r="E117" s="223"/>
      <c r="F117" s="260"/>
      <c r="G117" s="223"/>
      <c r="H117" s="223"/>
      <c r="I117" s="223"/>
      <c r="J117" s="223"/>
      <c r="K117" s="259"/>
    </row>
    <row r="118" ht="18.75" customHeight="1">
      <c r="B118" s="234"/>
      <c r="C118" s="234"/>
      <c r="D118" s="234"/>
      <c r="E118" s="234"/>
      <c r="F118" s="234"/>
      <c r="G118" s="234"/>
      <c r="H118" s="234"/>
      <c r="I118" s="234"/>
      <c r="J118" s="234"/>
      <c r="K118" s="234"/>
    </row>
    <row r="119" ht="7.5" customHeight="1">
      <c r="B119" s="261"/>
      <c r="C119" s="262"/>
      <c r="D119" s="262"/>
      <c r="E119" s="262"/>
      <c r="F119" s="262"/>
      <c r="G119" s="262"/>
      <c r="H119" s="262"/>
      <c r="I119" s="262"/>
      <c r="J119" s="262"/>
      <c r="K119" s="263"/>
    </row>
    <row r="120" ht="45" customHeight="1">
      <c r="B120" s="264"/>
      <c r="C120" s="217" t="s">
        <v>521</v>
      </c>
      <c r="D120" s="217"/>
      <c r="E120" s="217"/>
      <c r="F120" s="217"/>
      <c r="G120" s="217"/>
      <c r="H120" s="217"/>
      <c r="I120" s="217"/>
      <c r="J120" s="217"/>
      <c r="K120" s="265"/>
    </row>
    <row r="121" ht="17.25" customHeight="1">
      <c r="B121" s="266"/>
      <c r="C121" s="241" t="s">
        <v>468</v>
      </c>
      <c r="D121" s="241"/>
      <c r="E121" s="241"/>
      <c r="F121" s="241" t="s">
        <v>469</v>
      </c>
      <c r="G121" s="242"/>
      <c r="H121" s="241" t="s">
        <v>105</v>
      </c>
      <c r="I121" s="241" t="s">
        <v>57</v>
      </c>
      <c r="J121" s="241" t="s">
        <v>470</v>
      </c>
      <c r="K121" s="267"/>
    </row>
    <row r="122" ht="17.25" customHeight="1">
      <c r="B122" s="266"/>
      <c r="C122" s="243" t="s">
        <v>471</v>
      </c>
      <c r="D122" s="243"/>
      <c r="E122" s="243"/>
      <c r="F122" s="244" t="s">
        <v>472</v>
      </c>
      <c r="G122" s="245"/>
      <c r="H122" s="243"/>
      <c r="I122" s="243"/>
      <c r="J122" s="243" t="s">
        <v>473</v>
      </c>
      <c r="K122" s="267"/>
    </row>
    <row r="123" ht="5.25" customHeight="1">
      <c r="B123" s="268"/>
      <c r="C123" s="246"/>
      <c r="D123" s="246"/>
      <c r="E123" s="246"/>
      <c r="F123" s="246"/>
      <c r="G123" s="227"/>
      <c r="H123" s="246"/>
      <c r="I123" s="246"/>
      <c r="J123" s="246"/>
      <c r="K123" s="269"/>
    </row>
    <row r="124" ht="15" customHeight="1">
      <c r="B124" s="268"/>
      <c r="C124" s="227" t="s">
        <v>477</v>
      </c>
      <c r="D124" s="246"/>
      <c r="E124" s="246"/>
      <c r="F124" s="248" t="s">
        <v>474</v>
      </c>
      <c r="G124" s="227"/>
      <c r="H124" s="227" t="s">
        <v>513</v>
      </c>
      <c r="I124" s="227" t="s">
        <v>476</v>
      </c>
      <c r="J124" s="227">
        <v>120</v>
      </c>
      <c r="K124" s="270"/>
    </row>
    <row r="125" ht="15" customHeight="1">
      <c r="B125" s="268"/>
      <c r="C125" s="227" t="s">
        <v>522</v>
      </c>
      <c r="D125" s="227"/>
      <c r="E125" s="227"/>
      <c r="F125" s="248" t="s">
        <v>474</v>
      </c>
      <c r="G125" s="227"/>
      <c r="H125" s="227" t="s">
        <v>523</v>
      </c>
      <c r="I125" s="227" t="s">
        <v>476</v>
      </c>
      <c r="J125" s="227" t="s">
        <v>524</v>
      </c>
      <c r="K125" s="270"/>
    </row>
    <row r="126" ht="15" customHeight="1">
      <c r="B126" s="268"/>
      <c r="C126" s="227" t="s">
        <v>423</v>
      </c>
      <c r="D126" s="227"/>
      <c r="E126" s="227"/>
      <c r="F126" s="248" t="s">
        <v>474</v>
      </c>
      <c r="G126" s="227"/>
      <c r="H126" s="227" t="s">
        <v>525</v>
      </c>
      <c r="I126" s="227" t="s">
        <v>476</v>
      </c>
      <c r="J126" s="227" t="s">
        <v>524</v>
      </c>
      <c r="K126" s="270"/>
    </row>
    <row r="127" ht="15" customHeight="1">
      <c r="B127" s="268"/>
      <c r="C127" s="227" t="s">
        <v>485</v>
      </c>
      <c r="D127" s="227"/>
      <c r="E127" s="227"/>
      <c r="F127" s="248" t="s">
        <v>480</v>
      </c>
      <c r="G127" s="227"/>
      <c r="H127" s="227" t="s">
        <v>486</v>
      </c>
      <c r="I127" s="227" t="s">
        <v>476</v>
      </c>
      <c r="J127" s="227">
        <v>15</v>
      </c>
      <c r="K127" s="270"/>
    </row>
    <row r="128" ht="15" customHeight="1">
      <c r="B128" s="268"/>
      <c r="C128" s="250" t="s">
        <v>487</v>
      </c>
      <c r="D128" s="250"/>
      <c r="E128" s="250"/>
      <c r="F128" s="251" t="s">
        <v>480</v>
      </c>
      <c r="G128" s="250"/>
      <c r="H128" s="250" t="s">
        <v>488</v>
      </c>
      <c r="I128" s="250" t="s">
        <v>476</v>
      </c>
      <c r="J128" s="250">
        <v>15</v>
      </c>
      <c r="K128" s="270"/>
    </row>
    <row r="129" ht="15" customHeight="1">
      <c r="B129" s="268"/>
      <c r="C129" s="250" t="s">
        <v>489</v>
      </c>
      <c r="D129" s="250"/>
      <c r="E129" s="250"/>
      <c r="F129" s="251" t="s">
        <v>480</v>
      </c>
      <c r="G129" s="250"/>
      <c r="H129" s="250" t="s">
        <v>490</v>
      </c>
      <c r="I129" s="250" t="s">
        <v>476</v>
      </c>
      <c r="J129" s="250">
        <v>20</v>
      </c>
      <c r="K129" s="270"/>
    </row>
    <row r="130" ht="15" customHeight="1">
      <c r="B130" s="268"/>
      <c r="C130" s="250" t="s">
        <v>491</v>
      </c>
      <c r="D130" s="250"/>
      <c r="E130" s="250"/>
      <c r="F130" s="251" t="s">
        <v>480</v>
      </c>
      <c r="G130" s="250"/>
      <c r="H130" s="250" t="s">
        <v>492</v>
      </c>
      <c r="I130" s="250" t="s">
        <v>476</v>
      </c>
      <c r="J130" s="250">
        <v>20</v>
      </c>
      <c r="K130" s="270"/>
    </row>
    <row r="131" ht="15" customHeight="1">
      <c r="B131" s="268"/>
      <c r="C131" s="227" t="s">
        <v>479</v>
      </c>
      <c r="D131" s="227"/>
      <c r="E131" s="227"/>
      <c r="F131" s="248" t="s">
        <v>480</v>
      </c>
      <c r="G131" s="227"/>
      <c r="H131" s="227" t="s">
        <v>513</v>
      </c>
      <c r="I131" s="227" t="s">
        <v>476</v>
      </c>
      <c r="J131" s="227">
        <v>50</v>
      </c>
      <c r="K131" s="270"/>
    </row>
    <row r="132" ht="15" customHeight="1">
      <c r="B132" s="268"/>
      <c r="C132" s="227" t="s">
        <v>493</v>
      </c>
      <c r="D132" s="227"/>
      <c r="E132" s="227"/>
      <c r="F132" s="248" t="s">
        <v>480</v>
      </c>
      <c r="G132" s="227"/>
      <c r="H132" s="227" t="s">
        <v>513</v>
      </c>
      <c r="I132" s="227" t="s">
        <v>476</v>
      </c>
      <c r="J132" s="227">
        <v>50</v>
      </c>
      <c r="K132" s="270"/>
    </row>
    <row r="133" ht="15" customHeight="1">
      <c r="B133" s="268"/>
      <c r="C133" s="227" t="s">
        <v>499</v>
      </c>
      <c r="D133" s="227"/>
      <c r="E133" s="227"/>
      <c r="F133" s="248" t="s">
        <v>480</v>
      </c>
      <c r="G133" s="227"/>
      <c r="H133" s="227" t="s">
        <v>513</v>
      </c>
      <c r="I133" s="227" t="s">
        <v>476</v>
      </c>
      <c r="J133" s="227">
        <v>50</v>
      </c>
      <c r="K133" s="270"/>
    </row>
    <row r="134" ht="15" customHeight="1">
      <c r="B134" s="268"/>
      <c r="C134" s="227" t="s">
        <v>501</v>
      </c>
      <c r="D134" s="227"/>
      <c r="E134" s="227"/>
      <c r="F134" s="248" t="s">
        <v>480</v>
      </c>
      <c r="G134" s="227"/>
      <c r="H134" s="227" t="s">
        <v>513</v>
      </c>
      <c r="I134" s="227" t="s">
        <v>476</v>
      </c>
      <c r="J134" s="227">
        <v>50</v>
      </c>
      <c r="K134" s="270"/>
    </row>
    <row r="135" ht="15" customHeight="1">
      <c r="B135" s="268"/>
      <c r="C135" s="227" t="s">
        <v>110</v>
      </c>
      <c r="D135" s="227"/>
      <c r="E135" s="227"/>
      <c r="F135" s="248" t="s">
        <v>480</v>
      </c>
      <c r="G135" s="227"/>
      <c r="H135" s="227" t="s">
        <v>526</v>
      </c>
      <c r="I135" s="227" t="s">
        <v>476</v>
      </c>
      <c r="J135" s="227">
        <v>255</v>
      </c>
      <c r="K135" s="270"/>
    </row>
    <row r="136" ht="15" customHeight="1">
      <c r="B136" s="268"/>
      <c r="C136" s="227" t="s">
        <v>503</v>
      </c>
      <c r="D136" s="227"/>
      <c r="E136" s="227"/>
      <c r="F136" s="248" t="s">
        <v>474</v>
      </c>
      <c r="G136" s="227"/>
      <c r="H136" s="227" t="s">
        <v>527</v>
      </c>
      <c r="I136" s="227" t="s">
        <v>505</v>
      </c>
      <c r="J136" s="227"/>
      <c r="K136" s="270"/>
    </row>
    <row r="137" ht="15" customHeight="1">
      <c r="B137" s="268"/>
      <c r="C137" s="227" t="s">
        <v>506</v>
      </c>
      <c r="D137" s="227"/>
      <c r="E137" s="227"/>
      <c r="F137" s="248" t="s">
        <v>474</v>
      </c>
      <c r="G137" s="227"/>
      <c r="H137" s="227" t="s">
        <v>528</v>
      </c>
      <c r="I137" s="227" t="s">
        <v>508</v>
      </c>
      <c r="J137" s="227"/>
      <c r="K137" s="270"/>
    </row>
    <row r="138" ht="15" customHeight="1">
      <c r="B138" s="268"/>
      <c r="C138" s="227" t="s">
        <v>509</v>
      </c>
      <c r="D138" s="227"/>
      <c r="E138" s="227"/>
      <c r="F138" s="248" t="s">
        <v>474</v>
      </c>
      <c r="G138" s="227"/>
      <c r="H138" s="227" t="s">
        <v>509</v>
      </c>
      <c r="I138" s="227" t="s">
        <v>508</v>
      </c>
      <c r="J138" s="227"/>
      <c r="K138" s="270"/>
    </row>
    <row r="139" ht="15" customHeight="1">
      <c r="B139" s="268"/>
      <c r="C139" s="227" t="s">
        <v>38</v>
      </c>
      <c r="D139" s="227"/>
      <c r="E139" s="227"/>
      <c r="F139" s="248" t="s">
        <v>474</v>
      </c>
      <c r="G139" s="227"/>
      <c r="H139" s="227" t="s">
        <v>529</v>
      </c>
      <c r="I139" s="227" t="s">
        <v>508</v>
      </c>
      <c r="J139" s="227"/>
      <c r="K139" s="270"/>
    </row>
    <row r="140" ht="15" customHeight="1">
      <c r="B140" s="268"/>
      <c r="C140" s="227" t="s">
        <v>530</v>
      </c>
      <c r="D140" s="227"/>
      <c r="E140" s="227"/>
      <c r="F140" s="248" t="s">
        <v>474</v>
      </c>
      <c r="G140" s="227"/>
      <c r="H140" s="227" t="s">
        <v>531</v>
      </c>
      <c r="I140" s="227" t="s">
        <v>508</v>
      </c>
      <c r="J140" s="227"/>
      <c r="K140" s="270"/>
    </row>
    <row r="141" ht="15" customHeight="1">
      <c r="B141" s="271"/>
      <c r="C141" s="272"/>
      <c r="D141" s="272"/>
      <c r="E141" s="272"/>
      <c r="F141" s="272"/>
      <c r="G141" s="272"/>
      <c r="H141" s="272"/>
      <c r="I141" s="272"/>
      <c r="J141" s="272"/>
      <c r="K141" s="273"/>
    </row>
    <row r="142" ht="18.75" customHeight="1">
      <c r="B142" s="223"/>
      <c r="C142" s="223"/>
      <c r="D142" s="223"/>
      <c r="E142" s="223"/>
      <c r="F142" s="260"/>
      <c r="G142" s="223"/>
      <c r="H142" s="223"/>
      <c r="I142" s="223"/>
      <c r="J142" s="223"/>
      <c r="K142" s="223"/>
    </row>
    <row r="143" ht="18.75" customHeight="1">
      <c r="B143" s="234"/>
      <c r="C143" s="234"/>
      <c r="D143" s="234"/>
      <c r="E143" s="234"/>
      <c r="F143" s="234"/>
      <c r="G143" s="234"/>
      <c r="H143" s="234"/>
      <c r="I143" s="234"/>
      <c r="J143" s="234"/>
      <c r="K143" s="234"/>
    </row>
    <row r="144" ht="7.5" customHeight="1">
      <c r="B144" s="235"/>
      <c r="C144" s="236"/>
      <c r="D144" s="236"/>
      <c r="E144" s="236"/>
      <c r="F144" s="236"/>
      <c r="G144" s="236"/>
      <c r="H144" s="236"/>
      <c r="I144" s="236"/>
      <c r="J144" s="236"/>
      <c r="K144" s="237"/>
    </row>
    <row r="145" ht="45" customHeight="1">
      <c r="B145" s="238"/>
      <c r="C145" s="239" t="s">
        <v>532</v>
      </c>
      <c r="D145" s="239"/>
      <c r="E145" s="239"/>
      <c r="F145" s="239"/>
      <c r="G145" s="239"/>
      <c r="H145" s="239"/>
      <c r="I145" s="239"/>
      <c r="J145" s="239"/>
      <c r="K145" s="240"/>
    </row>
    <row r="146" ht="17.25" customHeight="1">
      <c r="B146" s="238"/>
      <c r="C146" s="241" t="s">
        <v>468</v>
      </c>
      <c r="D146" s="241"/>
      <c r="E146" s="241"/>
      <c r="F146" s="241" t="s">
        <v>469</v>
      </c>
      <c r="G146" s="242"/>
      <c r="H146" s="241" t="s">
        <v>105</v>
      </c>
      <c r="I146" s="241" t="s">
        <v>57</v>
      </c>
      <c r="J146" s="241" t="s">
        <v>470</v>
      </c>
      <c r="K146" s="240"/>
    </row>
    <row r="147" ht="17.25" customHeight="1">
      <c r="B147" s="238"/>
      <c r="C147" s="243" t="s">
        <v>471</v>
      </c>
      <c r="D147" s="243"/>
      <c r="E147" s="243"/>
      <c r="F147" s="244" t="s">
        <v>472</v>
      </c>
      <c r="G147" s="245"/>
      <c r="H147" s="243"/>
      <c r="I147" s="243"/>
      <c r="J147" s="243" t="s">
        <v>473</v>
      </c>
      <c r="K147" s="240"/>
    </row>
    <row r="148" ht="5.25" customHeight="1">
      <c r="B148" s="249"/>
      <c r="C148" s="246"/>
      <c r="D148" s="246"/>
      <c r="E148" s="246"/>
      <c r="F148" s="246"/>
      <c r="G148" s="247"/>
      <c r="H148" s="246"/>
      <c r="I148" s="246"/>
      <c r="J148" s="246"/>
      <c r="K148" s="270"/>
    </row>
    <row r="149" ht="15" customHeight="1">
      <c r="B149" s="249"/>
      <c r="C149" s="274" t="s">
        <v>477</v>
      </c>
      <c r="D149" s="227"/>
      <c r="E149" s="227"/>
      <c r="F149" s="275" t="s">
        <v>474</v>
      </c>
      <c r="G149" s="227"/>
      <c r="H149" s="274" t="s">
        <v>513</v>
      </c>
      <c r="I149" s="274" t="s">
        <v>476</v>
      </c>
      <c r="J149" s="274">
        <v>120</v>
      </c>
      <c r="K149" s="270"/>
    </row>
    <row r="150" ht="15" customHeight="1">
      <c r="B150" s="249"/>
      <c r="C150" s="274" t="s">
        <v>522</v>
      </c>
      <c r="D150" s="227"/>
      <c r="E150" s="227"/>
      <c r="F150" s="275" t="s">
        <v>474</v>
      </c>
      <c r="G150" s="227"/>
      <c r="H150" s="274" t="s">
        <v>533</v>
      </c>
      <c r="I150" s="274" t="s">
        <v>476</v>
      </c>
      <c r="J150" s="274" t="s">
        <v>524</v>
      </c>
      <c r="K150" s="270"/>
    </row>
    <row r="151" ht="15" customHeight="1">
      <c r="B151" s="249"/>
      <c r="C151" s="274" t="s">
        <v>423</v>
      </c>
      <c r="D151" s="227"/>
      <c r="E151" s="227"/>
      <c r="F151" s="275" t="s">
        <v>474</v>
      </c>
      <c r="G151" s="227"/>
      <c r="H151" s="274" t="s">
        <v>534</v>
      </c>
      <c r="I151" s="274" t="s">
        <v>476</v>
      </c>
      <c r="J151" s="274" t="s">
        <v>524</v>
      </c>
      <c r="K151" s="270"/>
    </row>
    <row r="152" ht="15" customHeight="1">
      <c r="B152" s="249"/>
      <c r="C152" s="274" t="s">
        <v>479</v>
      </c>
      <c r="D152" s="227"/>
      <c r="E152" s="227"/>
      <c r="F152" s="275" t="s">
        <v>480</v>
      </c>
      <c r="G152" s="227"/>
      <c r="H152" s="274" t="s">
        <v>513</v>
      </c>
      <c r="I152" s="274" t="s">
        <v>476</v>
      </c>
      <c r="J152" s="274">
        <v>50</v>
      </c>
      <c r="K152" s="270"/>
    </row>
    <row r="153" ht="15" customHeight="1">
      <c r="B153" s="249"/>
      <c r="C153" s="274" t="s">
        <v>482</v>
      </c>
      <c r="D153" s="227"/>
      <c r="E153" s="227"/>
      <c r="F153" s="275" t="s">
        <v>474</v>
      </c>
      <c r="G153" s="227"/>
      <c r="H153" s="274" t="s">
        <v>513</v>
      </c>
      <c r="I153" s="274" t="s">
        <v>484</v>
      </c>
      <c r="J153" s="274"/>
      <c r="K153" s="270"/>
    </row>
    <row r="154" ht="15" customHeight="1">
      <c r="B154" s="249"/>
      <c r="C154" s="274" t="s">
        <v>493</v>
      </c>
      <c r="D154" s="227"/>
      <c r="E154" s="227"/>
      <c r="F154" s="275" t="s">
        <v>480</v>
      </c>
      <c r="G154" s="227"/>
      <c r="H154" s="274" t="s">
        <v>513</v>
      </c>
      <c r="I154" s="274" t="s">
        <v>476</v>
      </c>
      <c r="J154" s="274">
        <v>50</v>
      </c>
      <c r="K154" s="270"/>
    </row>
    <row r="155" ht="15" customHeight="1">
      <c r="B155" s="249"/>
      <c r="C155" s="274" t="s">
        <v>501</v>
      </c>
      <c r="D155" s="227"/>
      <c r="E155" s="227"/>
      <c r="F155" s="275" t="s">
        <v>480</v>
      </c>
      <c r="G155" s="227"/>
      <c r="H155" s="274" t="s">
        <v>513</v>
      </c>
      <c r="I155" s="274" t="s">
        <v>476</v>
      </c>
      <c r="J155" s="274">
        <v>50</v>
      </c>
      <c r="K155" s="270"/>
    </row>
    <row r="156" ht="15" customHeight="1">
      <c r="B156" s="249"/>
      <c r="C156" s="274" t="s">
        <v>499</v>
      </c>
      <c r="D156" s="227"/>
      <c r="E156" s="227"/>
      <c r="F156" s="275" t="s">
        <v>480</v>
      </c>
      <c r="G156" s="227"/>
      <c r="H156" s="274" t="s">
        <v>513</v>
      </c>
      <c r="I156" s="274" t="s">
        <v>476</v>
      </c>
      <c r="J156" s="274">
        <v>50</v>
      </c>
      <c r="K156" s="270"/>
    </row>
    <row r="157" ht="15" customHeight="1">
      <c r="B157" s="249"/>
      <c r="C157" s="274" t="s">
        <v>91</v>
      </c>
      <c r="D157" s="227"/>
      <c r="E157" s="227"/>
      <c r="F157" s="275" t="s">
        <v>474</v>
      </c>
      <c r="G157" s="227"/>
      <c r="H157" s="274" t="s">
        <v>535</v>
      </c>
      <c r="I157" s="274" t="s">
        <v>476</v>
      </c>
      <c r="J157" s="274" t="s">
        <v>536</v>
      </c>
      <c r="K157" s="270"/>
    </row>
    <row r="158" ht="15" customHeight="1">
      <c r="B158" s="249"/>
      <c r="C158" s="274" t="s">
        <v>537</v>
      </c>
      <c r="D158" s="227"/>
      <c r="E158" s="227"/>
      <c r="F158" s="275" t="s">
        <v>474</v>
      </c>
      <c r="G158" s="227"/>
      <c r="H158" s="274" t="s">
        <v>538</v>
      </c>
      <c r="I158" s="274" t="s">
        <v>508</v>
      </c>
      <c r="J158" s="274"/>
      <c r="K158" s="270"/>
    </row>
    <row r="159" ht="15" customHeight="1">
      <c r="B159" s="276"/>
      <c r="C159" s="258"/>
      <c r="D159" s="258"/>
      <c r="E159" s="258"/>
      <c r="F159" s="258"/>
      <c r="G159" s="258"/>
      <c r="H159" s="258"/>
      <c r="I159" s="258"/>
      <c r="J159" s="258"/>
      <c r="K159" s="277"/>
    </row>
    <row r="160" ht="18.75" customHeight="1">
      <c r="B160" s="223"/>
      <c r="C160" s="227"/>
      <c r="D160" s="227"/>
      <c r="E160" s="227"/>
      <c r="F160" s="248"/>
      <c r="G160" s="227"/>
      <c r="H160" s="227"/>
      <c r="I160" s="227"/>
      <c r="J160" s="227"/>
      <c r="K160" s="223"/>
    </row>
    <row r="161" ht="18.75" customHeight="1">
      <c r="B161" s="234"/>
      <c r="C161" s="234"/>
      <c r="D161" s="234"/>
      <c r="E161" s="234"/>
      <c r="F161" s="234"/>
      <c r="G161" s="234"/>
      <c r="H161" s="234"/>
      <c r="I161" s="234"/>
      <c r="J161" s="234"/>
      <c r="K161" s="234"/>
    </row>
    <row r="162" ht="7.5" customHeight="1">
      <c r="B162" s="213"/>
      <c r="C162" s="214"/>
      <c r="D162" s="214"/>
      <c r="E162" s="214"/>
      <c r="F162" s="214"/>
      <c r="G162" s="214"/>
      <c r="H162" s="214"/>
      <c r="I162" s="214"/>
      <c r="J162" s="214"/>
      <c r="K162" s="215"/>
    </row>
    <row r="163" ht="45" customHeight="1">
      <c r="B163" s="216"/>
      <c r="C163" s="217" t="s">
        <v>539</v>
      </c>
      <c r="D163" s="217"/>
      <c r="E163" s="217"/>
      <c r="F163" s="217"/>
      <c r="G163" s="217"/>
      <c r="H163" s="217"/>
      <c r="I163" s="217"/>
      <c r="J163" s="217"/>
      <c r="K163" s="218"/>
    </row>
    <row r="164" ht="17.25" customHeight="1">
      <c r="B164" s="216"/>
      <c r="C164" s="241" t="s">
        <v>468</v>
      </c>
      <c r="D164" s="241"/>
      <c r="E164" s="241"/>
      <c r="F164" s="241" t="s">
        <v>469</v>
      </c>
      <c r="G164" s="278"/>
      <c r="H164" s="279" t="s">
        <v>105</v>
      </c>
      <c r="I164" s="279" t="s">
        <v>57</v>
      </c>
      <c r="J164" s="241" t="s">
        <v>470</v>
      </c>
      <c r="K164" s="218"/>
    </row>
    <row r="165" ht="17.25" customHeight="1">
      <c r="B165" s="219"/>
      <c r="C165" s="243" t="s">
        <v>471</v>
      </c>
      <c r="D165" s="243"/>
      <c r="E165" s="243"/>
      <c r="F165" s="244" t="s">
        <v>472</v>
      </c>
      <c r="G165" s="280"/>
      <c r="H165" s="281"/>
      <c r="I165" s="281"/>
      <c r="J165" s="243" t="s">
        <v>473</v>
      </c>
      <c r="K165" s="221"/>
    </row>
    <row r="166" ht="5.25" customHeight="1">
      <c r="B166" s="249"/>
      <c r="C166" s="246"/>
      <c r="D166" s="246"/>
      <c r="E166" s="246"/>
      <c r="F166" s="246"/>
      <c r="G166" s="247"/>
      <c r="H166" s="246"/>
      <c r="I166" s="246"/>
      <c r="J166" s="246"/>
      <c r="K166" s="270"/>
    </row>
    <row r="167" ht="15" customHeight="1">
      <c r="B167" s="249"/>
      <c r="C167" s="227" t="s">
        <v>477</v>
      </c>
      <c r="D167" s="227"/>
      <c r="E167" s="227"/>
      <c r="F167" s="248" t="s">
        <v>474</v>
      </c>
      <c r="G167" s="227"/>
      <c r="H167" s="227" t="s">
        <v>513</v>
      </c>
      <c r="I167" s="227" t="s">
        <v>476</v>
      </c>
      <c r="J167" s="227">
        <v>120</v>
      </c>
      <c r="K167" s="270"/>
    </row>
    <row r="168" ht="15" customHeight="1">
      <c r="B168" s="249"/>
      <c r="C168" s="227" t="s">
        <v>522</v>
      </c>
      <c r="D168" s="227"/>
      <c r="E168" s="227"/>
      <c r="F168" s="248" t="s">
        <v>474</v>
      </c>
      <c r="G168" s="227"/>
      <c r="H168" s="227" t="s">
        <v>523</v>
      </c>
      <c r="I168" s="227" t="s">
        <v>476</v>
      </c>
      <c r="J168" s="227" t="s">
        <v>524</v>
      </c>
      <c r="K168" s="270"/>
    </row>
    <row r="169" ht="15" customHeight="1">
      <c r="B169" s="249"/>
      <c r="C169" s="227" t="s">
        <v>423</v>
      </c>
      <c r="D169" s="227"/>
      <c r="E169" s="227"/>
      <c r="F169" s="248" t="s">
        <v>474</v>
      </c>
      <c r="G169" s="227"/>
      <c r="H169" s="227" t="s">
        <v>540</v>
      </c>
      <c r="I169" s="227" t="s">
        <v>476</v>
      </c>
      <c r="J169" s="227" t="s">
        <v>524</v>
      </c>
      <c r="K169" s="270"/>
    </row>
    <row r="170" ht="15" customHeight="1">
      <c r="B170" s="249"/>
      <c r="C170" s="227" t="s">
        <v>479</v>
      </c>
      <c r="D170" s="227"/>
      <c r="E170" s="227"/>
      <c r="F170" s="248" t="s">
        <v>480</v>
      </c>
      <c r="G170" s="227"/>
      <c r="H170" s="227" t="s">
        <v>540</v>
      </c>
      <c r="I170" s="227" t="s">
        <v>476</v>
      </c>
      <c r="J170" s="227">
        <v>50</v>
      </c>
      <c r="K170" s="270"/>
    </row>
    <row r="171" ht="15" customHeight="1">
      <c r="B171" s="249"/>
      <c r="C171" s="227" t="s">
        <v>482</v>
      </c>
      <c r="D171" s="227"/>
      <c r="E171" s="227"/>
      <c r="F171" s="248" t="s">
        <v>474</v>
      </c>
      <c r="G171" s="227"/>
      <c r="H171" s="227" t="s">
        <v>540</v>
      </c>
      <c r="I171" s="227" t="s">
        <v>484</v>
      </c>
      <c r="J171" s="227"/>
      <c r="K171" s="270"/>
    </row>
    <row r="172" ht="15" customHeight="1">
      <c r="B172" s="249"/>
      <c r="C172" s="227" t="s">
        <v>493</v>
      </c>
      <c r="D172" s="227"/>
      <c r="E172" s="227"/>
      <c r="F172" s="248" t="s">
        <v>480</v>
      </c>
      <c r="G172" s="227"/>
      <c r="H172" s="227" t="s">
        <v>540</v>
      </c>
      <c r="I172" s="227" t="s">
        <v>476</v>
      </c>
      <c r="J172" s="227">
        <v>50</v>
      </c>
      <c r="K172" s="270"/>
    </row>
    <row r="173" ht="15" customHeight="1">
      <c r="B173" s="249"/>
      <c r="C173" s="227" t="s">
        <v>501</v>
      </c>
      <c r="D173" s="227"/>
      <c r="E173" s="227"/>
      <c r="F173" s="248" t="s">
        <v>480</v>
      </c>
      <c r="G173" s="227"/>
      <c r="H173" s="227" t="s">
        <v>540</v>
      </c>
      <c r="I173" s="227" t="s">
        <v>476</v>
      </c>
      <c r="J173" s="227">
        <v>50</v>
      </c>
      <c r="K173" s="270"/>
    </row>
    <row r="174" ht="15" customHeight="1">
      <c r="B174" s="249"/>
      <c r="C174" s="227" t="s">
        <v>499</v>
      </c>
      <c r="D174" s="227"/>
      <c r="E174" s="227"/>
      <c r="F174" s="248" t="s">
        <v>480</v>
      </c>
      <c r="G174" s="227"/>
      <c r="H174" s="227" t="s">
        <v>540</v>
      </c>
      <c r="I174" s="227" t="s">
        <v>476</v>
      </c>
      <c r="J174" s="227">
        <v>50</v>
      </c>
      <c r="K174" s="270"/>
    </row>
    <row r="175" ht="15" customHeight="1">
      <c r="B175" s="249"/>
      <c r="C175" s="227" t="s">
        <v>104</v>
      </c>
      <c r="D175" s="227"/>
      <c r="E175" s="227"/>
      <c r="F175" s="248" t="s">
        <v>474</v>
      </c>
      <c r="G175" s="227"/>
      <c r="H175" s="227" t="s">
        <v>541</v>
      </c>
      <c r="I175" s="227" t="s">
        <v>542</v>
      </c>
      <c r="J175" s="227"/>
      <c r="K175" s="270"/>
    </row>
    <row r="176" ht="15" customHeight="1">
      <c r="B176" s="249"/>
      <c r="C176" s="227" t="s">
        <v>57</v>
      </c>
      <c r="D176" s="227"/>
      <c r="E176" s="227"/>
      <c r="F176" s="248" t="s">
        <v>474</v>
      </c>
      <c r="G176" s="227"/>
      <c r="H176" s="227" t="s">
        <v>543</v>
      </c>
      <c r="I176" s="227" t="s">
        <v>544</v>
      </c>
      <c r="J176" s="227">
        <v>1</v>
      </c>
      <c r="K176" s="270"/>
    </row>
    <row r="177" ht="15" customHeight="1">
      <c r="B177" s="249"/>
      <c r="C177" s="227" t="s">
        <v>53</v>
      </c>
      <c r="D177" s="227"/>
      <c r="E177" s="227"/>
      <c r="F177" s="248" t="s">
        <v>474</v>
      </c>
      <c r="G177" s="227"/>
      <c r="H177" s="227" t="s">
        <v>545</v>
      </c>
      <c r="I177" s="227" t="s">
        <v>476</v>
      </c>
      <c r="J177" s="227">
        <v>20</v>
      </c>
      <c r="K177" s="270"/>
    </row>
    <row r="178" ht="15" customHeight="1">
      <c r="B178" s="249"/>
      <c r="C178" s="227" t="s">
        <v>105</v>
      </c>
      <c r="D178" s="227"/>
      <c r="E178" s="227"/>
      <c r="F178" s="248" t="s">
        <v>474</v>
      </c>
      <c r="G178" s="227"/>
      <c r="H178" s="227" t="s">
        <v>546</v>
      </c>
      <c r="I178" s="227" t="s">
        <v>476</v>
      </c>
      <c r="J178" s="227">
        <v>255</v>
      </c>
      <c r="K178" s="270"/>
    </row>
    <row r="179" ht="15" customHeight="1">
      <c r="B179" s="249"/>
      <c r="C179" s="227" t="s">
        <v>106</v>
      </c>
      <c r="D179" s="227"/>
      <c r="E179" s="227"/>
      <c r="F179" s="248" t="s">
        <v>474</v>
      </c>
      <c r="G179" s="227"/>
      <c r="H179" s="227" t="s">
        <v>439</v>
      </c>
      <c r="I179" s="227" t="s">
        <v>476</v>
      </c>
      <c r="J179" s="227">
        <v>10</v>
      </c>
      <c r="K179" s="270"/>
    </row>
    <row r="180" ht="15" customHeight="1">
      <c r="B180" s="249"/>
      <c r="C180" s="227" t="s">
        <v>107</v>
      </c>
      <c r="D180" s="227"/>
      <c r="E180" s="227"/>
      <c r="F180" s="248" t="s">
        <v>474</v>
      </c>
      <c r="G180" s="227"/>
      <c r="H180" s="227" t="s">
        <v>547</v>
      </c>
      <c r="I180" s="227" t="s">
        <v>508</v>
      </c>
      <c r="J180" s="227"/>
      <c r="K180" s="270"/>
    </row>
    <row r="181" ht="15" customHeight="1">
      <c r="B181" s="249"/>
      <c r="C181" s="227" t="s">
        <v>548</v>
      </c>
      <c r="D181" s="227"/>
      <c r="E181" s="227"/>
      <c r="F181" s="248" t="s">
        <v>474</v>
      </c>
      <c r="G181" s="227"/>
      <c r="H181" s="227" t="s">
        <v>549</v>
      </c>
      <c r="I181" s="227" t="s">
        <v>508</v>
      </c>
      <c r="J181" s="227"/>
      <c r="K181" s="270"/>
    </row>
    <row r="182" ht="15" customHeight="1">
      <c r="B182" s="249"/>
      <c r="C182" s="227" t="s">
        <v>537</v>
      </c>
      <c r="D182" s="227"/>
      <c r="E182" s="227"/>
      <c r="F182" s="248" t="s">
        <v>474</v>
      </c>
      <c r="G182" s="227"/>
      <c r="H182" s="227" t="s">
        <v>550</v>
      </c>
      <c r="I182" s="227" t="s">
        <v>508</v>
      </c>
      <c r="J182" s="227"/>
      <c r="K182" s="270"/>
    </row>
    <row r="183" ht="15" customHeight="1">
      <c r="B183" s="249"/>
      <c r="C183" s="227" t="s">
        <v>109</v>
      </c>
      <c r="D183" s="227"/>
      <c r="E183" s="227"/>
      <c r="F183" s="248" t="s">
        <v>480</v>
      </c>
      <c r="G183" s="227"/>
      <c r="H183" s="227" t="s">
        <v>551</v>
      </c>
      <c r="I183" s="227" t="s">
        <v>476</v>
      </c>
      <c r="J183" s="227">
        <v>50</v>
      </c>
      <c r="K183" s="270"/>
    </row>
    <row r="184" ht="15" customHeight="1">
      <c r="B184" s="249"/>
      <c r="C184" s="227" t="s">
        <v>552</v>
      </c>
      <c r="D184" s="227"/>
      <c r="E184" s="227"/>
      <c r="F184" s="248" t="s">
        <v>480</v>
      </c>
      <c r="G184" s="227"/>
      <c r="H184" s="227" t="s">
        <v>553</v>
      </c>
      <c r="I184" s="227" t="s">
        <v>554</v>
      </c>
      <c r="J184" s="227"/>
      <c r="K184" s="270"/>
    </row>
    <row r="185" ht="15" customHeight="1">
      <c r="B185" s="249"/>
      <c r="C185" s="227" t="s">
        <v>555</v>
      </c>
      <c r="D185" s="227"/>
      <c r="E185" s="227"/>
      <c r="F185" s="248" t="s">
        <v>480</v>
      </c>
      <c r="G185" s="227"/>
      <c r="H185" s="227" t="s">
        <v>556</v>
      </c>
      <c r="I185" s="227" t="s">
        <v>554</v>
      </c>
      <c r="J185" s="227"/>
      <c r="K185" s="270"/>
    </row>
    <row r="186" ht="15" customHeight="1">
      <c r="B186" s="249"/>
      <c r="C186" s="227" t="s">
        <v>557</v>
      </c>
      <c r="D186" s="227"/>
      <c r="E186" s="227"/>
      <c r="F186" s="248" t="s">
        <v>480</v>
      </c>
      <c r="G186" s="227"/>
      <c r="H186" s="227" t="s">
        <v>558</v>
      </c>
      <c r="I186" s="227" t="s">
        <v>554</v>
      </c>
      <c r="J186" s="227"/>
      <c r="K186" s="270"/>
    </row>
    <row r="187" ht="15" customHeight="1">
      <c r="B187" s="249"/>
      <c r="C187" s="282" t="s">
        <v>559</v>
      </c>
      <c r="D187" s="227"/>
      <c r="E187" s="227"/>
      <c r="F187" s="248" t="s">
        <v>480</v>
      </c>
      <c r="G187" s="227"/>
      <c r="H187" s="227" t="s">
        <v>560</v>
      </c>
      <c r="I187" s="227" t="s">
        <v>561</v>
      </c>
      <c r="J187" s="283" t="s">
        <v>562</v>
      </c>
      <c r="K187" s="270"/>
    </row>
    <row r="188" ht="15" customHeight="1">
      <c r="B188" s="249"/>
      <c r="C188" s="233" t="s">
        <v>42</v>
      </c>
      <c r="D188" s="227"/>
      <c r="E188" s="227"/>
      <c r="F188" s="248" t="s">
        <v>474</v>
      </c>
      <c r="G188" s="227"/>
      <c r="H188" s="223" t="s">
        <v>563</v>
      </c>
      <c r="I188" s="227" t="s">
        <v>564</v>
      </c>
      <c r="J188" s="227"/>
      <c r="K188" s="270"/>
    </row>
    <row r="189" ht="15" customHeight="1">
      <c r="B189" s="249"/>
      <c r="C189" s="233" t="s">
        <v>565</v>
      </c>
      <c r="D189" s="227"/>
      <c r="E189" s="227"/>
      <c r="F189" s="248" t="s">
        <v>474</v>
      </c>
      <c r="G189" s="227"/>
      <c r="H189" s="227" t="s">
        <v>566</v>
      </c>
      <c r="I189" s="227" t="s">
        <v>508</v>
      </c>
      <c r="J189" s="227"/>
      <c r="K189" s="270"/>
    </row>
    <row r="190" ht="15" customHeight="1">
      <c r="B190" s="249"/>
      <c r="C190" s="233" t="s">
        <v>567</v>
      </c>
      <c r="D190" s="227"/>
      <c r="E190" s="227"/>
      <c r="F190" s="248" t="s">
        <v>474</v>
      </c>
      <c r="G190" s="227"/>
      <c r="H190" s="227" t="s">
        <v>568</v>
      </c>
      <c r="I190" s="227" t="s">
        <v>508</v>
      </c>
      <c r="J190" s="227"/>
      <c r="K190" s="270"/>
    </row>
    <row r="191" ht="15" customHeight="1">
      <c r="B191" s="249"/>
      <c r="C191" s="233" t="s">
        <v>569</v>
      </c>
      <c r="D191" s="227"/>
      <c r="E191" s="227"/>
      <c r="F191" s="248" t="s">
        <v>480</v>
      </c>
      <c r="G191" s="227"/>
      <c r="H191" s="227" t="s">
        <v>570</v>
      </c>
      <c r="I191" s="227" t="s">
        <v>508</v>
      </c>
      <c r="J191" s="227"/>
      <c r="K191" s="270"/>
    </row>
    <row r="192" ht="15" customHeight="1">
      <c r="B192" s="276"/>
      <c r="C192" s="284"/>
      <c r="D192" s="258"/>
      <c r="E192" s="258"/>
      <c r="F192" s="258"/>
      <c r="G192" s="258"/>
      <c r="H192" s="258"/>
      <c r="I192" s="258"/>
      <c r="J192" s="258"/>
      <c r="K192" s="277"/>
    </row>
    <row r="193" ht="18.75" customHeight="1">
      <c r="B193" s="223"/>
      <c r="C193" s="227"/>
      <c r="D193" s="227"/>
      <c r="E193" s="227"/>
      <c r="F193" s="248"/>
      <c r="G193" s="227"/>
      <c r="H193" s="227"/>
      <c r="I193" s="227"/>
      <c r="J193" s="227"/>
      <c r="K193" s="223"/>
    </row>
    <row r="194" ht="18.75" customHeight="1">
      <c r="B194" s="223"/>
      <c r="C194" s="227"/>
      <c r="D194" s="227"/>
      <c r="E194" s="227"/>
      <c r="F194" s="248"/>
      <c r="G194" s="227"/>
      <c r="H194" s="227"/>
      <c r="I194" s="227"/>
      <c r="J194" s="227"/>
      <c r="K194" s="223"/>
    </row>
    <row r="195" ht="18.75" customHeight="1">
      <c r="B195" s="234"/>
      <c r="C195" s="234"/>
      <c r="D195" s="234"/>
      <c r="E195" s="234"/>
      <c r="F195" s="234"/>
      <c r="G195" s="234"/>
      <c r="H195" s="234"/>
      <c r="I195" s="234"/>
      <c r="J195" s="234"/>
      <c r="K195" s="234"/>
    </row>
    <row r="196" ht="13.5">
      <c r="B196" s="213"/>
      <c r="C196" s="214"/>
      <c r="D196" s="214"/>
      <c r="E196" s="214"/>
      <c r="F196" s="214"/>
      <c r="G196" s="214"/>
      <c r="H196" s="214"/>
      <c r="I196" s="214"/>
      <c r="J196" s="214"/>
      <c r="K196" s="215"/>
    </row>
    <row r="197" ht="21">
      <c r="B197" s="216"/>
      <c r="C197" s="217" t="s">
        <v>571</v>
      </c>
      <c r="D197" s="217"/>
      <c r="E197" s="217"/>
      <c r="F197" s="217"/>
      <c r="G197" s="217"/>
      <c r="H197" s="217"/>
      <c r="I197" s="217"/>
      <c r="J197" s="217"/>
      <c r="K197" s="218"/>
    </row>
    <row r="198" ht="25.5" customHeight="1">
      <c r="B198" s="216"/>
      <c r="C198" s="285" t="s">
        <v>572</v>
      </c>
      <c r="D198" s="285"/>
      <c r="E198" s="285"/>
      <c r="F198" s="285" t="s">
        <v>573</v>
      </c>
      <c r="G198" s="286"/>
      <c r="H198" s="285" t="s">
        <v>574</v>
      </c>
      <c r="I198" s="285"/>
      <c r="J198" s="285"/>
      <c r="K198" s="218"/>
    </row>
    <row r="199" ht="5.25" customHeight="1">
      <c r="B199" s="249"/>
      <c r="C199" s="246"/>
      <c r="D199" s="246"/>
      <c r="E199" s="246"/>
      <c r="F199" s="246"/>
      <c r="G199" s="227"/>
      <c r="H199" s="246"/>
      <c r="I199" s="246"/>
      <c r="J199" s="246"/>
      <c r="K199" s="270"/>
    </row>
    <row r="200" ht="15" customHeight="1">
      <c r="B200" s="249"/>
      <c r="C200" s="227" t="s">
        <v>564</v>
      </c>
      <c r="D200" s="227"/>
      <c r="E200" s="227"/>
      <c r="F200" s="248" t="s">
        <v>43</v>
      </c>
      <c r="G200" s="227"/>
      <c r="H200" s="227" t="s">
        <v>575</v>
      </c>
      <c r="I200" s="227"/>
      <c r="J200" s="227"/>
      <c r="K200" s="270"/>
    </row>
    <row r="201" ht="15" customHeight="1">
      <c r="B201" s="249"/>
      <c r="C201" s="255"/>
      <c r="D201" s="227"/>
      <c r="E201" s="227"/>
      <c r="F201" s="248" t="s">
        <v>44</v>
      </c>
      <c r="G201" s="227"/>
      <c r="H201" s="227" t="s">
        <v>576</v>
      </c>
      <c r="I201" s="227"/>
      <c r="J201" s="227"/>
      <c r="K201" s="270"/>
    </row>
    <row r="202" ht="15" customHeight="1">
      <c r="B202" s="249"/>
      <c r="C202" s="255"/>
      <c r="D202" s="227"/>
      <c r="E202" s="227"/>
      <c r="F202" s="248" t="s">
        <v>47</v>
      </c>
      <c r="G202" s="227"/>
      <c r="H202" s="227" t="s">
        <v>577</v>
      </c>
      <c r="I202" s="227"/>
      <c r="J202" s="227"/>
      <c r="K202" s="270"/>
    </row>
    <row r="203" ht="15" customHeight="1">
      <c r="B203" s="249"/>
      <c r="C203" s="227"/>
      <c r="D203" s="227"/>
      <c r="E203" s="227"/>
      <c r="F203" s="248" t="s">
        <v>45</v>
      </c>
      <c r="G203" s="227"/>
      <c r="H203" s="227" t="s">
        <v>578</v>
      </c>
      <c r="I203" s="227"/>
      <c r="J203" s="227"/>
      <c r="K203" s="270"/>
    </row>
    <row r="204" ht="15" customHeight="1">
      <c r="B204" s="249"/>
      <c r="C204" s="227"/>
      <c r="D204" s="227"/>
      <c r="E204" s="227"/>
      <c r="F204" s="248" t="s">
        <v>46</v>
      </c>
      <c r="G204" s="227"/>
      <c r="H204" s="227" t="s">
        <v>579</v>
      </c>
      <c r="I204" s="227"/>
      <c r="J204" s="227"/>
      <c r="K204" s="270"/>
    </row>
    <row r="205" ht="15" customHeight="1">
      <c r="B205" s="249"/>
      <c r="C205" s="227"/>
      <c r="D205" s="227"/>
      <c r="E205" s="227"/>
      <c r="F205" s="248"/>
      <c r="G205" s="227"/>
      <c r="H205" s="227"/>
      <c r="I205" s="227"/>
      <c r="J205" s="227"/>
      <c r="K205" s="270"/>
    </row>
    <row r="206" ht="15" customHeight="1">
      <c r="B206" s="249"/>
      <c r="C206" s="227" t="s">
        <v>520</v>
      </c>
      <c r="D206" s="227"/>
      <c r="E206" s="227"/>
      <c r="F206" s="248" t="s">
        <v>79</v>
      </c>
      <c r="G206" s="227"/>
      <c r="H206" s="227" t="s">
        <v>580</v>
      </c>
      <c r="I206" s="227"/>
      <c r="J206" s="227"/>
      <c r="K206" s="270"/>
    </row>
    <row r="207" ht="15" customHeight="1">
      <c r="B207" s="249"/>
      <c r="C207" s="255"/>
      <c r="D207" s="227"/>
      <c r="E207" s="227"/>
      <c r="F207" s="248" t="s">
        <v>417</v>
      </c>
      <c r="G207" s="227"/>
      <c r="H207" s="227" t="s">
        <v>418</v>
      </c>
      <c r="I207" s="227"/>
      <c r="J207" s="227"/>
      <c r="K207" s="270"/>
    </row>
    <row r="208" ht="15" customHeight="1">
      <c r="B208" s="249"/>
      <c r="C208" s="227"/>
      <c r="D208" s="227"/>
      <c r="E208" s="227"/>
      <c r="F208" s="248" t="s">
        <v>415</v>
      </c>
      <c r="G208" s="227"/>
      <c r="H208" s="227" t="s">
        <v>581</v>
      </c>
      <c r="I208" s="227"/>
      <c r="J208" s="227"/>
      <c r="K208" s="270"/>
    </row>
    <row r="209" ht="15" customHeight="1">
      <c r="B209" s="287"/>
      <c r="C209" s="255"/>
      <c r="D209" s="255"/>
      <c r="E209" s="255"/>
      <c r="F209" s="248" t="s">
        <v>419</v>
      </c>
      <c r="G209" s="233"/>
      <c r="H209" s="274" t="s">
        <v>420</v>
      </c>
      <c r="I209" s="274"/>
      <c r="J209" s="274"/>
      <c r="K209" s="288"/>
    </row>
    <row r="210" ht="15" customHeight="1">
      <c r="B210" s="287"/>
      <c r="C210" s="255"/>
      <c r="D210" s="255"/>
      <c r="E210" s="255"/>
      <c r="F210" s="248" t="s">
        <v>421</v>
      </c>
      <c r="G210" s="233"/>
      <c r="H210" s="274" t="s">
        <v>582</v>
      </c>
      <c r="I210" s="274"/>
      <c r="J210" s="274"/>
      <c r="K210" s="288"/>
    </row>
    <row r="211" ht="15" customHeight="1">
      <c r="B211" s="287"/>
      <c r="C211" s="255"/>
      <c r="D211" s="255"/>
      <c r="E211" s="255"/>
      <c r="F211" s="289"/>
      <c r="G211" s="233"/>
      <c r="H211" s="290"/>
      <c r="I211" s="290"/>
      <c r="J211" s="290"/>
      <c r="K211" s="288"/>
    </row>
    <row r="212" ht="15" customHeight="1">
      <c r="B212" s="287"/>
      <c r="C212" s="227" t="s">
        <v>544</v>
      </c>
      <c r="D212" s="255"/>
      <c r="E212" s="255"/>
      <c r="F212" s="248">
        <v>1</v>
      </c>
      <c r="G212" s="233"/>
      <c r="H212" s="274" t="s">
        <v>583</v>
      </c>
      <c r="I212" s="274"/>
      <c r="J212" s="274"/>
      <c r="K212" s="288"/>
    </row>
    <row r="213" ht="15" customHeight="1">
      <c r="B213" s="287"/>
      <c r="C213" s="255"/>
      <c r="D213" s="255"/>
      <c r="E213" s="255"/>
      <c r="F213" s="248">
        <v>2</v>
      </c>
      <c r="G213" s="233"/>
      <c r="H213" s="274" t="s">
        <v>584</v>
      </c>
      <c r="I213" s="274"/>
      <c r="J213" s="274"/>
      <c r="K213" s="288"/>
    </row>
    <row r="214" ht="15" customHeight="1">
      <c r="B214" s="287"/>
      <c r="C214" s="255"/>
      <c r="D214" s="255"/>
      <c r="E214" s="255"/>
      <c r="F214" s="248">
        <v>3</v>
      </c>
      <c r="G214" s="233"/>
      <c r="H214" s="274" t="s">
        <v>585</v>
      </c>
      <c r="I214" s="274"/>
      <c r="J214" s="274"/>
      <c r="K214" s="288"/>
    </row>
    <row r="215" ht="15" customHeight="1">
      <c r="B215" s="287"/>
      <c r="C215" s="255"/>
      <c r="D215" s="255"/>
      <c r="E215" s="255"/>
      <c r="F215" s="248">
        <v>4</v>
      </c>
      <c r="G215" s="233"/>
      <c r="H215" s="274" t="s">
        <v>586</v>
      </c>
      <c r="I215" s="274"/>
      <c r="J215" s="274"/>
      <c r="K215" s="288"/>
    </row>
    <row r="216" ht="12.75" customHeight="1">
      <c r="B216" s="291"/>
      <c r="C216" s="292"/>
      <c r="D216" s="292"/>
      <c r="E216" s="292"/>
      <c r="F216" s="292"/>
      <c r="G216" s="292"/>
      <c r="H216" s="292"/>
      <c r="I216" s="292"/>
      <c r="J216" s="292"/>
      <c r="K216" s="293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Pc-Petra\Petra</dc:creator>
  <cp:lastModifiedBy>Pc-Petra\Petra</cp:lastModifiedBy>
  <dcterms:created xsi:type="dcterms:W3CDTF">2018-11-23T11:49:59Z</dcterms:created>
  <dcterms:modified xsi:type="dcterms:W3CDTF">2018-11-23T11:50:02Z</dcterms:modified>
</cp:coreProperties>
</file>